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lmd\Dropbox\IFSP\Embrapii\GESTÃO DE PROJETOS - Joelmir\PLANILHA DE CUSTOS\19-02-2025 v8 nao está site\"/>
    </mc:Choice>
  </mc:AlternateContent>
  <xr:revisionPtr revIDLastSave="0" documentId="13_ncr:1_{B96EEDFB-E95F-4133-A4E7-A8D971727B91}" xr6:coauthVersionLast="47" xr6:coauthVersionMax="47" xr10:uidLastSave="{00000000-0000-0000-0000-000000000000}"/>
  <bookViews>
    <workbookView xWindow="-108" yWindow="-108" windowWidth="23256" windowHeight="12456" tabRatio="753" xr2:uid="{12594E9B-007F-4063-83F5-97F5428AA35C}"/>
  </bookViews>
  <sheets>
    <sheet name="INSTRUÇÕES" sheetId="16" r:id="rId1"/>
    <sheet name="Plan. 1" sheetId="8" r:id="rId2"/>
    <sheet name="Plan. 2" sheetId="18" r:id="rId3"/>
    <sheet name="Plan. 3" sheetId="19" r:id="rId4"/>
    <sheet name="Plan. 4" sheetId="28" r:id="rId5"/>
    <sheet name="Plan. 5" sheetId="20" r:id="rId6"/>
    <sheet name="Plan. 6" sheetId="21" r:id="rId7"/>
    <sheet name="RESUMO" sheetId="22" r:id="rId8"/>
    <sheet name="Tabelas" sheetId="6" state="hidden" r:id="rId9"/>
    <sheet name="TIPO BOLSAS" sheetId="30" r:id="rId10"/>
    <sheet name="Tab_Equip" sheetId="13" r:id="rId1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22" l="1"/>
  <c r="C43" i="22" l="1"/>
  <c r="D43" i="22"/>
  <c r="E43" i="22"/>
  <c r="F43" i="22"/>
  <c r="B43" i="22"/>
  <c r="F14" i="20" l="1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13" i="20"/>
  <c r="D5" i="30"/>
  <c r="D6" i="30" s="1"/>
  <c r="D7" i="30" s="1"/>
  <c r="D8" i="30" s="1"/>
  <c r="D9" i="30" s="1"/>
  <c r="E6" i="18" l="1"/>
  <c r="H14" i="8"/>
  <c r="F13" i="22"/>
  <c r="E13" i="22"/>
  <c r="D13" i="22"/>
  <c r="C13" i="22"/>
  <c r="B13" i="22"/>
  <c r="D26" i="22" l="1"/>
  <c r="A31" i="22" s="1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H7" i="28" l="1"/>
  <c r="H48" i="28" l="1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6" i="28"/>
  <c r="F9" i="22" s="1"/>
  <c r="F36" i="13"/>
  <c r="G36" i="13" s="1"/>
  <c r="H36" i="13" s="1"/>
  <c r="F66" i="13"/>
  <c r="G66" i="13" s="1"/>
  <c r="H66" i="13" s="1"/>
  <c r="F42" i="13"/>
  <c r="G42" i="13" s="1"/>
  <c r="H42" i="13" s="1"/>
  <c r="F25" i="13"/>
  <c r="G25" i="13" s="1"/>
  <c r="H25" i="13" s="1"/>
  <c r="F69" i="13"/>
  <c r="G69" i="13" s="1"/>
  <c r="H69" i="13" s="1"/>
  <c r="F13" i="13"/>
  <c r="G13" i="13" s="1"/>
  <c r="H13" i="13" s="1"/>
  <c r="F26" i="13"/>
  <c r="G26" i="13" s="1"/>
  <c r="H26" i="13" s="1"/>
  <c r="F67" i="13"/>
  <c r="G67" i="13" s="1"/>
  <c r="H67" i="13" s="1"/>
  <c r="F61" i="13"/>
  <c r="G61" i="13" s="1"/>
  <c r="H61" i="13" s="1"/>
  <c r="F65" i="13"/>
  <c r="G65" i="13" s="1"/>
  <c r="H65" i="13" s="1"/>
  <c r="F62" i="13"/>
  <c r="G62" i="13" s="1"/>
  <c r="H62" i="13" s="1"/>
  <c r="F21" i="13"/>
  <c r="G21" i="13" s="1"/>
  <c r="H21" i="13" s="1"/>
  <c r="F63" i="13"/>
  <c r="G63" i="13" s="1"/>
  <c r="H63" i="13" s="1"/>
  <c r="C9" i="22" l="1"/>
  <c r="D9" i="22"/>
  <c r="E9" i="22"/>
  <c r="B9" i="22"/>
  <c r="H50" i="28"/>
  <c r="F72" i="13"/>
  <c r="G72" i="13" s="1"/>
  <c r="H72" i="13" s="1"/>
  <c r="F74" i="13"/>
  <c r="G74" i="13" s="1"/>
  <c r="H74" i="13" s="1"/>
  <c r="F40" i="13"/>
  <c r="G40" i="13" s="1"/>
  <c r="H40" i="13" s="1"/>
  <c r="F17" i="13"/>
  <c r="G17" i="13" s="1"/>
  <c r="H17" i="13" s="1"/>
  <c r="F22" i="13"/>
  <c r="G22" i="13" s="1"/>
  <c r="H22" i="13" s="1"/>
  <c r="F51" i="13"/>
  <c r="G51" i="13" s="1"/>
  <c r="H51" i="13" s="1"/>
  <c r="F64" i="13"/>
  <c r="G64" i="13" s="1"/>
  <c r="H64" i="13" s="1"/>
  <c r="F68" i="13"/>
  <c r="G68" i="13" s="1"/>
  <c r="H68" i="13" s="1"/>
  <c r="H27" i="21"/>
  <c r="H28" i="21"/>
  <c r="H29" i="21"/>
  <c r="H30" i="21"/>
  <c r="H31" i="21"/>
  <c r="H32" i="21"/>
  <c r="H33" i="21"/>
  <c r="H34" i="21"/>
  <c r="H76" i="21"/>
  <c r="H77" i="21"/>
  <c r="H78" i="21"/>
  <c r="H79" i="21"/>
  <c r="H80" i="21"/>
  <c r="H81" i="21"/>
  <c r="H96" i="21"/>
  <c r="H97" i="21"/>
  <c r="H98" i="21"/>
  <c r="H99" i="21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26" i="21"/>
  <c r="C26" i="22"/>
  <c r="L8" i="8"/>
  <c r="A21" i="22" l="1"/>
  <c r="B26" i="22" s="1"/>
  <c r="A30" i="22" s="1"/>
  <c r="A44" i="22"/>
  <c r="A43" i="22"/>
  <c r="G9" i="22"/>
  <c r="G7" i="18"/>
  <c r="H7" i="18" s="1"/>
  <c r="I7" i="18" s="1"/>
  <c r="G8" i="18"/>
  <c r="H8" i="18" s="1"/>
  <c r="G9" i="18"/>
  <c r="H9" i="18" s="1"/>
  <c r="G10" i="18"/>
  <c r="H10" i="18" s="1"/>
  <c r="G11" i="18"/>
  <c r="H11" i="18" s="1"/>
  <c r="G12" i="18"/>
  <c r="H12" i="18" s="1"/>
  <c r="G13" i="18"/>
  <c r="H13" i="18" s="1"/>
  <c r="G14" i="18"/>
  <c r="H14" i="18" s="1"/>
  <c r="I14" i="18" s="1"/>
  <c r="G15" i="18"/>
  <c r="H15" i="18" s="1"/>
  <c r="G16" i="18"/>
  <c r="H16" i="18" s="1"/>
  <c r="I16" i="18" s="1"/>
  <c r="I11" i="18" l="1"/>
  <c r="I15" i="18"/>
  <c r="I13" i="18"/>
  <c r="I8" i="18"/>
  <c r="E7" i="22" l="1"/>
  <c r="F7" i="22"/>
  <c r="G13" i="22" l="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G9" i="20"/>
  <c r="H9" i="20" s="1"/>
  <c r="G11" i="20"/>
  <c r="H11" i="20" s="1"/>
  <c r="G12" i="20"/>
  <c r="H12" i="20" s="1"/>
  <c r="G14" i="20"/>
  <c r="H14" i="20" s="1"/>
  <c r="G15" i="20"/>
  <c r="H15" i="20" s="1"/>
  <c r="G16" i="20"/>
  <c r="H16" i="20" s="1"/>
  <c r="G17" i="20"/>
  <c r="H17" i="20" s="1"/>
  <c r="G18" i="20"/>
  <c r="H18" i="20" s="1"/>
  <c r="G19" i="20"/>
  <c r="H19" i="20" s="1"/>
  <c r="G20" i="20"/>
  <c r="H20" i="20" s="1"/>
  <c r="G21" i="20"/>
  <c r="H21" i="20" s="1"/>
  <c r="G22" i="20"/>
  <c r="H22" i="20" s="1"/>
  <c r="G23" i="20"/>
  <c r="H23" i="20" s="1"/>
  <c r="G24" i="20"/>
  <c r="H24" i="20" s="1"/>
  <c r="G25" i="20"/>
  <c r="H25" i="20" s="1"/>
  <c r="G26" i="20"/>
  <c r="H26" i="20" s="1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8" i="20"/>
  <c r="H8" i="20" s="1"/>
  <c r="G49" i="20"/>
  <c r="G13" i="19"/>
  <c r="H13" i="19" s="1"/>
  <c r="I13" i="19" s="1"/>
  <c r="G14" i="19"/>
  <c r="H14" i="19" s="1"/>
  <c r="I14" i="19" s="1"/>
  <c r="G15" i="19"/>
  <c r="H15" i="19" s="1"/>
  <c r="I15" i="19" s="1"/>
  <c r="G16" i="19"/>
  <c r="H16" i="19" s="1"/>
  <c r="I16" i="19" s="1"/>
  <c r="G17" i="19"/>
  <c r="H17" i="19" s="1"/>
  <c r="I17" i="19" s="1"/>
  <c r="G18" i="19"/>
  <c r="H18" i="19" s="1"/>
  <c r="I18" i="19" s="1"/>
  <c r="G19" i="19"/>
  <c r="H19" i="19" s="1"/>
  <c r="I19" i="19" s="1"/>
  <c r="G20" i="19"/>
  <c r="H20" i="19" s="1"/>
  <c r="I20" i="19" s="1"/>
  <c r="G21" i="19"/>
  <c r="H21" i="19" s="1"/>
  <c r="I21" i="19" s="1"/>
  <c r="G22" i="19"/>
  <c r="H22" i="19" s="1"/>
  <c r="I22" i="19" s="1"/>
  <c r="G33" i="19"/>
  <c r="H33" i="19" s="1"/>
  <c r="I33" i="19" s="1"/>
  <c r="G32" i="19"/>
  <c r="H32" i="19" s="1"/>
  <c r="I32" i="19" s="1"/>
  <c r="G31" i="19"/>
  <c r="H31" i="19" s="1"/>
  <c r="I31" i="19" s="1"/>
  <c r="G30" i="19"/>
  <c r="H30" i="19" s="1"/>
  <c r="I30" i="19" s="1"/>
  <c r="G29" i="19"/>
  <c r="H29" i="19" s="1"/>
  <c r="I29" i="19" s="1"/>
  <c r="G28" i="19"/>
  <c r="H28" i="19" s="1"/>
  <c r="I28" i="19" s="1"/>
  <c r="G27" i="19"/>
  <c r="H27" i="19" s="1"/>
  <c r="I27" i="19" s="1"/>
  <c r="G26" i="19"/>
  <c r="H26" i="19" s="1"/>
  <c r="I26" i="19" s="1"/>
  <c r="G25" i="19"/>
  <c r="H25" i="19" s="1"/>
  <c r="I25" i="19" s="1"/>
  <c r="G24" i="19"/>
  <c r="H24" i="19" s="1"/>
  <c r="I24" i="19" s="1"/>
  <c r="G23" i="19"/>
  <c r="H23" i="19" s="1"/>
  <c r="I23" i="19" s="1"/>
  <c r="G12" i="19"/>
  <c r="H12" i="19" s="1"/>
  <c r="I12" i="19" s="1"/>
  <c r="G11" i="19"/>
  <c r="H11" i="19" s="1"/>
  <c r="I11" i="19" s="1"/>
  <c r="G10" i="19"/>
  <c r="H10" i="19" s="1"/>
  <c r="I10" i="19" s="1"/>
  <c r="G9" i="19"/>
  <c r="H9" i="19" s="1"/>
  <c r="I9" i="19" s="1"/>
  <c r="G8" i="19"/>
  <c r="H8" i="19" s="1"/>
  <c r="I8" i="19" s="1"/>
  <c r="G7" i="19"/>
  <c r="H7" i="19" s="1"/>
  <c r="I7" i="19" s="1"/>
  <c r="G6" i="19"/>
  <c r="G32" i="18"/>
  <c r="H32" i="18" s="1"/>
  <c r="G31" i="18"/>
  <c r="H31" i="18" s="1"/>
  <c r="G30" i="18"/>
  <c r="H30" i="18" s="1"/>
  <c r="G29" i="18"/>
  <c r="H29" i="18" s="1"/>
  <c r="G28" i="18"/>
  <c r="H28" i="18" s="1"/>
  <c r="G27" i="18"/>
  <c r="H27" i="18" s="1"/>
  <c r="G26" i="18"/>
  <c r="H26" i="18" s="1"/>
  <c r="G25" i="18"/>
  <c r="H25" i="18" s="1"/>
  <c r="G24" i="18"/>
  <c r="H24" i="18" s="1"/>
  <c r="G23" i="18"/>
  <c r="H23" i="18" s="1"/>
  <c r="G22" i="18"/>
  <c r="H22" i="18" s="1"/>
  <c r="G21" i="18"/>
  <c r="H21" i="18" s="1"/>
  <c r="G20" i="18"/>
  <c r="H20" i="18" s="1"/>
  <c r="G19" i="18"/>
  <c r="H19" i="18" s="1"/>
  <c r="G18" i="18"/>
  <c r="H18" i="18" s="1"/>
  <c r="G17" i="18"/>
  <c r="H17" i="18" s="1"/>
  <c r="G6" i="18"/>
  <c r="H6" i="18" s="1"/>
  <c r="I6" i="18" s="1"/>
  <c r="I32" i="18"/>
  <c r="I31" i="18"/>
  <c r="I30" i="18"/>
  <c r="I29" i="18"/>
  <c r="I28" i="18"/>
  <c r="I27" i="18"/>
  <c r="I26" i="18"/>
  <c r="I25" i="18"/>
  <c r="I24" i="18"/>
  <c r="I23" i="18"/>
  <c r="I22" i="18"/>
  <c r="I21" i="18"/>
  <c r="I17" i="18"/>
  <c r="H101" i="21" l="1"/>
  <c r="G13" i="20"/>
  <c r="H13" i="20" s="1"/>
  <c r="G10" i="20"/>
  <c r="H10" i="20" s="1"/>
  <c r="I19" i="18"/>
  <c r="I20" i="18"/>
  <c r="I18" i="18"/>
  <c r="C12" i="22"/>
  <c r="H6" i="19"/>
  <c r="I6" i="19" s="1"/>
  <c r="B12" i="22"/>
  <c r="D12" i="22"/>
  <c r="E12" i="22"/>
  <c r="F12" i="22"/>
  <c r="H51" i="20" l="1"/>
  <c r="F11" i="22"/>
  <c r="F14" i="22" s="1"/>
  <c r="C11" i="22"/>
  <c r="C14" i="22" s="1"/>
  <c r="E11" i="22"/>
  <c r="E14" i="22" s="1"/>
  <c r="B11" i="22"/>
  <c r="D11" i="22"/>
  <c r="D14" i="22" s="1"/>
  <c r="B8" i="22"/>
  <c r="G12" i="22"/>
  <c r="F56" i="13"/>
  <c r="G56" i="13" s="1"/>
  <c r="H56" i="13" s="1"/>
  <c r="B14" i="22" l="1"/>
  <c r="G14" i="22" s="1"/>
  <c r="G11" i="22"/>
  <c r="F8" i="22"/>
  <c r="F15" i="22" s="1"/>
  <c r="I35" i="19"/>
  <c r="C8" i="22"/>
  <c r="D8" i="22"/>
  <c r="E8" i="22"/>
  <c r="E15" i="22" s="1"/>
  <c r="F5" i="13"/>
  <c r="G5" i="13" s="1"/>
  <c r="H5" i="13" s="1"/>
  <c r="F6" i="13"/>
  <c r="G6" i="13" s="1"/>
  <c r="H6" i="13" s="1"/>
  <c r="F7" i="13"/>
  <c r="G7" i="13" s="1"/>
  <c r="H7" i="13" s="1"/>
  <c r="F8" i="13"/>
  <c r="G8" i="13" s="1"/>
  <c r="H8" i="13" s="1"/>
  <c r="F9" i="13"/>
  <c r="G9" i="13" s="1"/>
  <c r="H9" i="13" s="1"/>
  <c r="F10" i="13"/>
  <c r="G10" i="13" s="1"/>
  <c r="H10" i="13" s="1"/>
  <c r="F11" i="13"/>
  <c r="G11" i="13" s="1"/>
  <c r="H11" i="13" s="1"/>
  <c r="F12" i="13"/>
  <c r="G12" i="13" s="1"/>
  <c r="H12" i="13" s="1"/>
  <c r="F14" i="13"/>
  <c r="G14" i="13" s="1"/>
  <c r="H14" i="13" s="1"/>
  <c r="F15" i="13"/>
  <c r="G15" i="13" s="1"/>
  <c r="H15" i="13" s="1"/>
  <c r="F16" i="13"/>
  <c r="G16" i="13" s="1"/>
  <c r="H16" i="13" s="1"/>
  <c r="F18" i="13"/>
  <c r="G18" i="13" s="1"/>
  <c r="H18" i="13" s="1"/>
  <c r="F19" i="13"/>
  <c r="G19" i="13" s="1"/>
  <c r="H19" i="13" s="1"/>
  <c r="I9" i="18" s="1"/>
  <c r="F20" i="13"/>
  <c r="G20" i="13" s="1"/>
  <c r="H20" i="13" s="1"/>
  <c r="F23" i="13"/>
  <c r="G23" i="13" s="1"/>
  <c r="H23" i="13" s="1"/>
  <c r="F24" i="13"/>
  <c r="G24" i="13" s="1"/>
  <c r="H24" i="13" s="1"/>
  <c r="F27" i="13"/>
  <c r="G27" i="13" s="1"/>
  <c r="H27" i="13" s="1"/>
  <c r="F28" i="13"/>
  <c r="G28" i="13" s="1"/>
  <c r="H28" i="13" s="1"/>
  <c r="F29" i="13"/>
  <c r="G29" i="13" s="1"/>
  <c r="H29" i="13" s="1"/>
  <c r="F30" i="13"/>
  <c r="G30" i="13" s="1"/>
  <c r="H30" i="13" s="1"/>
  <c r="F35" i="13"/>
  <c r="G35" i="13" s="1"/>
  <c r="H35" i="13" s="1"/>
  <c r="I10" i="18" s="1"/>
  <c r="B7" i="22" s="1"/>
  <c r="B15" i="22" s="1"/>
  <c r="F33" i="13"/>
  <c r="G33" i="13" s="1"/>
  <c r="H33" i="13" s="1"/>
  <c r="F31" i="13"/>
  <c r="G31" i="13" s="1"/>
  <c r="H31" i="13" s="1"/>
  <c r="F32" i="13"/>
  <c r="G32" i="13" s="1"/>
  <c r="H32" i="13" s="1"/>
  <c r="F34" i="13"/>
  <c r="G34" i="13" s="1"/>
  <c r="H34" i="13" s="1"/>
  <c r="F37" i="13"/>
  <c r="G37" i="13" s="1"/>
  <c r="H37" i="13" s="1"/>
  <c r="F38" i="13"/>
  <c r="G38" i="13" s="1"/>
  <c r="H38" i="13" s="1"/>
  <c r="F39" i="13"/>
  <c r="G39" i="13" s="1"/>
  <c r="H39" i="13" s="1"/>
  <c r="F41" i="13"/>
  <c r="G41" i="13" s="1"/>
  <c r="H41" i="13" s="1"/>
  <c r="F43" i="13"/>
  <c r="G43" i="13" s="1"/>
  <c r="H43" i="13" s="1"/>
  <c r="F44" i="13"/>
  <c r="G44" i="13" s="1"/>
  <c r="H44" i="13" s="1"/>
  <c r="F45" i="13"/>
  <c r="G45" i="13" s="1"/>
  <c r="H45" i="13" s="1"/>
  <c r="F46" i="13"/>
  <c r="G46" i="13" s="1"/>
  <c r="H46" i="13" s="1"/>
  <c r="F47" i="13"/>
  <c r="G47" i="13"/>
  <c r="H47" i="13" s="1"/>
  <c r="F48" i="13"/>
  <c r="G48" i="13" s="1"/>
  <c r="H48" i="13" s="1"/>
  <c r="F49" i="13"/>
  <c r="G49" i="13" s="1"/>
  <c r="H49" i="13" s="1"/>
  <c r="I12" i="18" s="1"/>
  <c r="F50" i="13"/>
  <c r="G50" i="13" s="1"/>
  <c r="H50" i="13" s="1"/>
  <c r="F52" i="13"/>
  <c r="G52" i="13" s="1"/>
  <c r="H52" i="13" s="1"/>
  <c r="F53" i="13"/>
  <c r="G53" i="13" s="1"/>
  <c r="H53" i="13" s="1"/>
  <c r="F54" i="13"/>
  <c r="G54" i="13" s="1"/>
  <c r="H54" i="13" s="1"/>
  <c r="F55" i="13"/>
  <c r="G55" i="13" s="1"/>
  <c r="H55" i="13" s="1"/>
  <c r="F57" i="13"/>
  <c r="G57" i="13" s="1"/>
  <c r="H57" i="13" s="1"/>
  <c r="F58" i="13"/>
  <c r="G58" i="13" s="1"/>
  <c r="H58" i="13" s="1"/>
  <c r="F59" i="13"/>
  <c r="G59" i="13" s="1"/>
  <c r="H59" i="13" s="1"/>
  <c r="F60" i="13"/>
  <c r="G60" i="13" s="1"/>
  <c r="H60" i="13" s="1"/>
  <c r="F70" i="13"/>
  <c r="G70" i="13" s="1"/>
  <c r="H70" i="13" s="1"/>
  <c r="F71" i="13"/>
  <c r="G71" i="13" s="1"/>
  <c r="H71" i="13" s="1"/>
  <c r="F73" i="13"/>
  <c r="G73" i="13" s="1"/>
  <c r="H73" i="13" s="1"/>
  <c r="F75" i="13"/>
  <c r="G75" i="13" s="1"/>
  <c r="H75" i="13" s="1"/>
  <c r="F76" i="13"/>
  <c r="G76" i="13" s="1"/>
  <c r="H76" i="13" s="1"/>
  <c r="F77" i="13"/>
  <c r="G77" i="13" s="1"/>
  <c r="H77" i="13" s="1"/>
  <c r="F78" i="13"/>
  <c r="G78" i="13" s="1"/>
  <c r="H78" i="13" s="1"/>
  <c r="F79" i="13"/>
  <c r="G79" i="13" s="1"/>
  <c r="H79" i="13" s="1"/>
  <c r="F80" i="13"/>
  <c r="G80" i="13" s="1"/>
  <c r="H80" i="13" s="1"/>
  <c r="F81" i="13"/>
  <c r="G81" i="13" s="1"/>
  <c r="H81" i="13" s="1"/>
  <c r="F82" i="13"/>
  <c r="G82" i="13" s="1"/>
  <c r="H82" i="13" s="1"/>
  <c r="F4" i="13"/>
  <c r="G4" i="13" s="1"/>
  <c r="H4" i="13" s="1"/>
  <c r="B10" i="22" l="1"/>
  <c r="B35" i="22" s="1"/>
  <c r="B6" i="22"/>
  <c r="D7" i="22"/>
  <c r="D15" i="22" s="1"/>
  <c r="E6" i="22"/>
  <c r="F6" i="22"/>
  <c r="I34" i="18"/>
  <c r="C7" i="22"/>
  <c r="C15" i="22" s="1"/>
  <c r="G8" i="22"/>
  <c r="L5" i="6"/>
  <c r="M5" i="6" s="1"/>
  <c r="L6" i="6"/>
  <c r="M6" i="6" s="1"/>
  <c r="L7" i="6"/>
  <c r="M7" i="6" s="1"/>
  <c r="L8" i="6"/>
  <c r="M8" i="6" s="1"/>
  <c r="L9" i="6"/>
  <c r="M9" i="6" s="1"/>
  <c r="L10" i="6"/>
  <c r="M10" i="6" s="1"/>
  <c r="L11" i="6"/>
  <c r="M11" i="6" s="1"/>
  <c r="L12" i="6"/>
  <c r="M12" i="6" s="1"/>
  <c r="L13" i="6"/>
  <c r="M13" i="6" s="1"/>
  <c r="L14" i="6"/>
  <c r="M14" i="6" s="1"/>
  <c r="L15" i="6"/>
  <c r="M15" i="6" s="1"/>
  <c r="L16" i="6"/>
  <c r="M16" i="6" s="1"/>
  <c r="L17" i="6"/>
  <c r="M17" i="6" s="1"/>
  <c r="L18" i="6"/>
  <c r="M18" i="6" s="1"/>
  <c r="L19" i="6"/>
  <c r="M19" i="6" s="1"/>
  <c r="L20" i="6"/>
  <c r="M20" i="6" s="1"/>
  <c r="L21" i="6"/>
  <c r="M21" i="6" s="1"/>
  <c r="L22" i="6"/>
  <c r="M22" i="6" s="1"/>
  <c r="L23" i="6"/>
  <c r="M23" i="6" s="1"/>
  <c r="L24" i="6"/>
  <c r="M24" i="6" s="1"/>
  <c r="L25" i="6"/>
  <c r="M25" i="6" s="1"/>
  <c r="L26" i="6"/>
  <c r="M26" i="6" s="1"/>
  <c r="L4" i="6"/>
  <c r="M4" i="6" s="1"/>
  <c r="B36" i="22" l="1"/>
  <c r="B37" i="22" s="1"/>
  <c r="G15" i="22"/>
  <c r="E10" i="22"/>
  <c r="E35" i="22" s="1"/>
  <c r="F10" i="22"/>
  <c r="F35" i="22" s="1"/>
  <c r="D10" i="22"/>
  <c r="D35" i="22" s="1"/>
  <c r="D6" i="22"/>
  <c r="C6" i="22"/>
  <c r="G7" i="22"/>
  <c r="F36" i="22" l="1"/>
  <c r="F42" i="22" s="1"/>
  <c r="F44" i="22" s="1"/>
  <c r="D36" i="22"/>
  <c r="D42" i="22" s="1"/>
  <c r="D44" i="22" s="1"/>
  <c r="E36" i="22"/>
  <c r="E37" i="22" s="1"/>
  <c r="B42" i="22"/>
  <c r="B44" i="22" s="1"/>
  <c r="F20" i="22"/>
  <c r="E20" i="22"/>
  <c r="D20" i="22"/>
  <c r="C10" i="22"/>
  <c r="C35" i="22" s="1"/>
  <c r="G6" i="22"/>
  <c r="F16" i="22"/>
  <c r="F23" i="22" s="1"/>
  <c r="E16" i="22"/>
  <c r="E23" i="22" s="1"/>
  <c r="D16" i="22"/>
  <c r="D23" i="22" s="1"/>
  <c r="F37" i="22" l="1"/>
  <c r="D37" i="22"/>
  <c r="F24" i="22"/>
  <c r="E42" i="22"/>
  <c r="E44" i="22" s="1"/>
  <c r="C36" i="22"/>
  <c r="C42" i="22" s="1"/>
  <c r="C44" i="22" s="1"/>
  <c r="E24" i="22"/>
  <c r="D24" i="22"/>
  <c r="C20" i="22"/>
  <c r="C16" i="22"/>
  <c r="C23" i="22" s="1"/>
  <c r="E27" i="22"/>
  <c r="G36" i="22" l="1"/>
  <c r="C37" i="22"/>
  <c r="C24" i="22"/>
  <c r="G22" i="22" l="1"/>
  <c r="G21" i="22"/>
  <c r="D27" i="22" l="1"/>
  <c r="B31" i="22" s="1"/>
  <c r="B27" i="22"/>
  <c r="B30" i="22" s="1"/>
  <c r="B32" i="22" l="1"/>
  <c r="C31" i="22" s="1"/>
  <c r="D31" i="22" s="1"/>
  <c r="D32" i="22" l="1"/>
  <c r="C32" i="22"/>
  <c r="C30" i="22"/>
  <c r="G10" i="22" l="1"/>
  <c r="G16" i="22" l="1"/>
  <c r="H10" i="22" s="1"/>
  <c r="H6" i="22" l="1"/>
  <c r="H21" i="22"/>
  <c r="H22" i="22"/>
  <c r="K26" i="22"/>
  <c r="B20" i="22" l="1"/>
  <c r="B16" i="22"/>
  <c r="B23" i="22" s="1"/>
  <c r="G35" i="22" l="1"/>
  <c r="G37" i="22" s="1"/>
  <c r="H37" i="22" s="1"/>
  <c r="G23" i="22"/>
  <c r="G20" i="22"/>
  <c r="B24" i="22" l="1"/>
  <c r="C27" i="22"/>
  <c r="H23" i="22"/>
  <c r="H20" i="22" s="1"/>
  <c r="K24" i="22"/>
  <c r="G24" i="22"/>
  <c r="F27" i="22" l="1"/>
  <c r="C28" i="22" s="1"/>
  <c r="B28" i="22" l="1"/>
  <c r="D28" i="22"/>
  <c r="E28" i="22"/>
  <c r="F28" i="22"/>
</calcChain>
</file>

<file path=xl/sharedStrings.xml><?xml version="1.0" encoding="utf-8"?>
<sst xmlns="http://schemas.openxmlformats.org/spreadsheetml/2006/main" count="454" uniqueCount="366">
  <si>
    <t>Embrapii</t>
  </si>
  <si>
    <t>TOTAL</t>
  </si>
  <si>
    <t>Material de consumo</t>
  </si>
  <si>
    <t>Diárias</t>
  </si>
  <si>
    <t>Tarifas Bancárias</t>
  </si>
  <si>
    <t>EMBRAPII</t>
  </si>
  <si>
    <t>SEBRAE</t>
  </si>
  <si>
    <t>Valor</t>
  </si>
  <si>
    <t>Quantidade</t>
  </si>
  <si>
    <t>TABELA BOLSISTAS</t>
  </si>
  <si>
    <t>FONTE DE RECURSOS</t>
  </si>
  <si>
    <t>OUTROS GASTOS</t>
  </si>
  <si>
    <t>PESQUISADORES</t>
  </si>
  <si>
    <t>Alexandre Cestari</t>
  </si>
  <si>
    <t>Ana Paula Mazzini Lima</t>
  </si>
  <si>
    <t>Aristeu Gomes Tininis</t>
  </si>
  <si>
    <t>Carolina Lourencetti</t>
  </si>
  <si>
    <t>Caroline Peters Pigatto De Nardi</t>
  </si>
  <si>
    <t>Cassia Maria de Oliveira</t>
  </si>
  <si>
    <t>Christiann Davis Tosta</t>
  </si>
  <si>
    <t>Claudia Regina C. Sgorlon Tininis</t>
  </si>
  <si>
    <t>Fernando Cesar Gazola</t>
  </si>
  <si>
    <t>Filipe C. Dalmatti Alves Lima</t>
  </si>
  <si>
    <t>Guilherme Christiani</t>
  </si>
  <si>
    <t>Guilherme Francisco Pegler</t>
  </si>
  <si>
    <t>Ivânia Santos de Souza</t>
  </si>
  <si>
    <t>Jane Karla F. Borges Machado</t>
  </si>
  <si>
    <t>José Antonio Maruyama</t>
  </si>
  <si>
    <t>Juliana Infante</t>
  </si>
  <si>
    <t>Kelly Tafari Catelam</t>
  </si>
  <si>
    <t>Liliana Figueiredo A. O.Ramos</t>
  </si>
  <si>
    <t>Márcia Luzia Rizzatto</t>
  </si>
  <si>
    <t>Valéria M. S. Eleutério Pulitano</t>
  </si>
  <si>
    <t>Vanessa C. Gonçalves Camillo</t>
  </si>
  <si>
    <t>Vivian de Oliveira Lima</t>
  </si>
  <si>
    <t>Yuri Araújo</t>
  </si>
  <si>
    <t xml:space="preserve">Salário </t>
  </si>
  <si>
    <t>Horas/mês</t>
  </si>
  <si>
    <t>Valor/Hora</t>
  </si>
  <si>
    <t>EQUIPAMENTOS</t>
  </si>
  <si>
    <t>Custo Aquisição</t>
  </si>
  <si>
    <t>Custo TOTAL</t>
  </si>
  <si>
    <t>Taxa Uso</t>
  </si>
  <si>
    <t>SUBLINHAS</t>
  </si>
  <si>
    <t>1 - Pesquisa e desenvolvimento de processos e métodos de análise de alimentos</t>
  </si>
  <si>
    <t>2 - Desenvolvimento de novos produtos e agregação de valor</t>
  </si>
  <si>
    <t>3 - Resíduos, subprodutos, coprodutos e energia nas indústrias de alimentos</t>
  </si>
  <si>
    <t>Data Inicio:</t>
  </si>
  <si>
    <t>ME 1</t>
  </si>
  <si>
    <t>ME 2</t>
  </si>
  <si>
    <t>ME 3</t>
  </si>
  <si>
    <t>PIM - IFSP</t>
  </si>
  <si>
    <t>DADOS DO PROJETO</t>
  </si>
  <si>
    <t>Passagens e Depesas de Locomoção</t>
  </si>
  <si>
    <t>Ser. de Terceiros (PF): Atividades de P&amp;D</t>
  </si>
  <si>
    <t>Ser. de Terceiros (PF): Serviços Tecnológicos</t>
  </si>
  <si>
    <t>Ser. de Terceiros (PF): Outros Serviços</t>
  </si>
  <si>
    <t>Ser. de Terceiros (PJ): Atividades de P&amp;D</t>
  </si>
  <si>
    <t>Ser. de Terceiros (PJ): Serviços Tecnológicos</t>
  </si>
  <si>
    <t>Ser. de Terceiros (PJ): Outros Serviços</t>
  </si>
  <si>
    <t>Discente de curso técnico</t>
  </si>
  <si>
    <t>Discente de graduação A+</t>
  </si>
  <si>
    <t>Discente de graduação A</t>
  </si>
  <si>
    <t>Discente de graduação B</t>
  </si>
  <si>
    <t>Discente de graduação C</t>
  </si>
  <si>
    <t>Discente de especialização A (20 hrs)</t>
  </si>
  <si>
    <t>Discente de especialização B (20 hrs)</t>
  </si>
  <si>
    <t>Discente de especialização C (20 hrs)</t>
  </si>
  <si>
    <t>Discente de especialização A (25 hrs)</t>
  </si>
  <si>
    <t>Discente de especialização B (25 hrs)</t>
  </si>
  <si>
    <t>Discente de especialização C (25 hrs)</t>
  </si>
  <si>
    <t>Discente de especialização A (30 hrs)</t>
  </si>
  <si>
    <t>Discente de especialização B (30 hrs)</t>
  </si>
  <si>
    <t>Discente de especialização C (30 hrs)</t>
  </si>
  <si>
    <t>Discente de mestrado A (20 hrs)</t>
  </si>
  <si>
    <t>Discente de mestrado B (20 hrs)</t>
  </si>
  <si>
    <t>Discente de mestrado C (20 hrs)</t>
  </si>
  <si>
    <t>Discente de mestrado A (25 hrs)</t>
  </si>
  <si>
    <t>Discente de mestrado B (25 hrs)</t>
  </si>
  <si>
    <t>Discente de mestrado C (25 hrs)</t>
  </si>
  <si>
    <t>Discente de mestrado A (30 hrs)</t>
  </si>
  <si>
    <t>Discente de mestrado B (30 hrs)</t>
  </si>
  <si>
    <t>Discente de mestrado C (30 hrs)</t>
  </si>
  <si>
    <t>Discente de doutorado A (20 hrs)</t>
  </si>
  <si>
    <t>Discente de doutorado B (20 hrs)</t>
  </si>
  <si>
    <t>Discente de doutorado C (20 hrs)</t>
  </si>
  <si>
    <t>Discente de doutorado A (25 hrs)</t>
  </si>
  <si>
    <t>Discente de doutorado B (25 hrs)</t>
  </si>
  <si>
    <t>Discente de doutorado C (25 hrs)</t>
  </si>
  <si>
    <t>Discente de doutorado A (30 hrs)</t>
  </si>
  <si>
    <t>Discente de doutorado B (30 hrs)</t>
  </si>
  <si>
    <t>Discente de doutorado C (30 hrs)</t>
  </si>
  <si>
    <t>Pesquisador sem vínculo A (20 hrs)</t>
  </si>
  <si>
    <t>Pesquisador sem vínculo B (20 hrs)</t>
  </si>
  <si>
    <t>Pesquisador sem vínculo C (20 hrs)</t>
  </si>
  <si>
    <t>Pesquisador sem vínculo A (25 hrs)</t>
  </si>
  <si>
    <t>Pesquisador sem vínculo B (25 hrs)</t>
  </si>
  <si>
    <t>Pesquisador sem vínculo C (25 hrs)</t>
  </si>
  <si>
    <t>Pesquisador sem vínculo A (30 hrs)</t>
  </si>
  <si>
    <t>Pesquisador sem vínculo B (30 hrs)</t>
  </si>
  <si>
    <t>Pesquisador sem vínculo C (30 hrs)</t>
  </si>
  <si>
    <t>Pesquisador sem vínculo A (40 hrs)</t>
  </si>
  <si>
    <t>Pesquisador sem vínculo B (40 hrs)</t>
  </si>
  <si>
    <t>Pesquisador sem vínculo C (40 hrs)</t>
  </si>
  <si>
    <t>Tipo da Bolsa</t>
  </si>
  <si>
    <t>Pesquisador IFSP I</t>
  </si>
  <si>
    <t>Pesquisador IFSP II</t>
  </si>
  <si>
    <t>Pesquisador IFSP III</t>
  </si>
  <si>
    <t>Pesquisador IFSP IV</t>
  </si>
  <si>
    <t>Pesquisador IFSP V</t>
  </si>
  <si>
    <t>Pesquisador IFSP VI</t>
  </si>
  <si>
    <t>Pesquisador IFSP VII</t>
  </si>
  <si>
    <t>Despesas com Pessoal</t>
  </si>
  <si>
    <t>Seguros</t>
  </si>
  <si>
    <t>Observação</t>
  </si>
  <si>
    <t>EMPRESA</t>
  </si>
  <si>
    <t>Custo</t>
  </si>
  <si>
    <t>Calibração</t>
  </si>
  <si>
    <t>Manutenção</t>
  </si>
  <si>
    <t>Utilização</t>
  </si>
  <si>
    <t>Custo HORA</t>
  </si>
  <si>
    <t>Valor Hora</t>
  </si>
  <si>
    <t>Analisador De Carbono Residual De Micro Resíduo De Carbono</t>
  </si>
  <si>
    <t>Analisador De Enxofre Horizontal</t>
  </si>
  <si>
    <t>Analisador De Fibras</t>
  </si>
  <si>
    <t>Analisador De Laboratório Dry Block 20 Provas</t>
  </si>
  <si>
    <t>Analisador De Laboratório Para Determinação De Ponto De Obstrução Filtrado A Baixa Temperatura “ Ponto De Entupimento</t>
  </si>
  <si>
    <t>Analisador De Proteina/Nitrogenio</t>
  </si>
  <si>
    <t>Analisador Portátil De Infravermelho</t>
  </si>
  <si>
    <t>Análise Térmica - Dsc - Diferencial De Varredura</t>
  </si>
  <si>
    <t>Aparelho De Ressonância Magnética - Rmn</t>
  </si>
  <si>
    <t>Aparelho Para Análise De Açúcares Redutores E Acidez Volátil</t>
  </si>
  <si>
    <t>Aparelho Purificador De Água Por Osmose Reversa</t>
  </si>
  <si>
    <t>Banho Com Bloco Sólido De Teste De Goma</t>
  </si>
  <si>
    <t>Banho De Ultrassom Com Aquecimento</t>
  </si>
  <si>
    <t>Banho Metabólico Em Aço Inox</t>
  </si>
  <si>
    <t>Centrífuga Elétrica Gerber Para Butirometros</t>
  </si>
  <si>
    <t>Centrífuga Refrigerada</t>
  </si>
  <si>
    <t>Cromatógrafo De Íons Compacto Com Supressão Química E De Co2</t>
  </si>
  <si>
    <t>Cromatografo Gasoso Cg-Ms/Ms</t>
  </si>
  <si>
    <t>Cromatógrafo Gasoso Com Espectrômetro De Massas</t>
  </si>
  <si>
    <t>Cromatografo Liquido Hplc-Ms/Ms</t>
  </si>
  <si>
    <t>Cromatógrafos A Gás Com Detector Fid</t>
  </si>
  <si>
    <t>Densimetro Automatico Digital</t>
  </si>
  <si>
    <t>Destilador De Laboratório, Capacidade 5 L/H</t>
  </si>
  <si>
    <t>Destilador Para Óleos Essenciais</t>
  </si>
  <si>
    <t>Determinação De Estabilidade Oxidativa</t>
  </si>
  <si>
    <t>Difratômetro De Raios-X</t>
  </si>
  <si>
    <t>Equipamento De Ponto De Fusão</t>
  </si>
  <si>
    <t>Equipamento Para A Determinação De Estabilidade Oxidativa</t>
  </si>
  <si>
    <t>Espectrofotômetro De Absorção Atômica</t>
  </si>
  <si>
    <t>Espectrofotômetro Uv-Vis - Agilent</t>
  </si>
  <si>
    <t>Espectrofotômetro Uv-Vis - Shimadzu</t>
  </si>
  <si>
    <t>Espectrofotômetro Uv-Vis Thermo</t>
  </si>
  <si>
    <t>Espectrômetro De Fluorescência De Raios-X Por Energia Dispersiva</t>
  </si>
  <si>
    <t>Fermentador/Reator Controlado Para Fermentação</t>
  </si>
  <si>
    <t>Fluxo Laminar Estéril</t>
  </si>
  <si>
    <t>Fonte De Eletroforese Microprocessada Digital, 300 V</t>
  </si>
  <si>
    <t>Fotocolorímetro Digital, Para Análise De Cor Natural Nas Águas, Opera Pelo Sistema De Leitura Em Rgb, Entre 400 A 700nm.</t>
  </si>
  <si>
    <t>Hplc - Shimadzu (Conjunto)</t>
  </si>
  <si>
    <t>Incubadora De Dbo Com Fotoperíodo</t>
  </si>
  <si>
    <t>Incubadoras De Bancada Com Controle De Temperatura/Td&gt;</t>
  </si>
  <si>
    <t>Incubadoras De Piso Com Controle De Temperatura E Rotação Variável</t>
  </si>
  <si>
    <t>Liofilizador De Bancada, Estrutura Externa Em Aço Inox, Capacidade 9 Litros</t>
  </si>
  <si>
    <t>Ponto De Fulgor</t>
  </si>
  <si>
    <t>Prensa Hidráulica, Pressão Máxima 15 Toneladas</t>
  </si>
  <si>
    <t>Refratômetro Digital</t>
  </si>
  <si>
    <t>Sistema De Espectrometria Infravermelha Com Transformada De Fourier Ft-Ir (Nicolet)</t>
  </si>
  <si>
    <t>Sistema De Espectrometria Infravermelha Com Transformada De Fourier Ft-Nir (Antares)</t>
  </si>
  <si>
    <t>Sistema De Espectrometria Infravermelha Médio (Mid) E Próximo (Nir) Com Transformada De Fourier Ft-Ir</t>
  </si>
  <si>
    <t>Titulador Automático Para Determinação De Umidade Pelo Método Volumétrico De Karl Fischer</t>
  </si>
  <si>
    <t>Titulador Potenciométrico Automático</t>
  </si>
  <si>
    <t>Turbidimetro Digital De Bancada</t>
  </si>
  <si>
    <t>Viscosímetro</t>
  </si>
  <si>
    <t>Viscosimetro De Stokes</t>
  </si>
  <si>
    <t>Dados do Projeto</t>
  </si>
  <si>
    <t>SUBLINHA EMBRAPII (1)</t>
  </si>
  <si>
    <t>SUBLINHA EMBRAPII (2)</t>
  </si>
  <si>
    <t>PERÍODO PREVISTO NAS MACROENTREGAS (MESES)</t>
  </si>
  <si>
    <t>Tempo Previsto (Em Meses)</t>
  </si>
  <si>
    <t>Data Encerramento:</t>
  </si>
  <si>
    <t>EQUIPAMENTO</t>
  </si>
  <si>
    <t>Contra Partida Econômica: CÁLCULO USO DE HORAS EQUIPAMENTOS</t>
  </si>
  <si>
    <t>ME</t>
  </si>
  <si>
    <t>ME 4</t>
  </si>
  <si>
    <t>ME 5</t>
  </si>
  <si>
    <t>Duração (meses)</t>
  </si>
  <si>
    <t>Definir  ME</t>
  </si>
  <si>
    <t>Macroentrega (ME)</t>
  </si>
  <si>
    <t>Duração</t>
  </si>
  <si>
    <t>SEMANA</t>
  </si>
  <si>
    <t>Previsão HORAS a serem utilizadas na(o) :</t>
  </si>
  <si>
    <t>Custo Total ME</t>
  </si>
  <si>
    <t>Contra Partida Econômica: CÁLCULO HORAS PESQUISADORES INTERNOS</t>
  </si>
  <si>
    <t>PESQUISADOR (digite o nome do docente/técnico)</t>
  </si>
  <si>
    <t>Valor Hora (digite o valor da hora)</t>
  </si>
  <si>
    <t>Total:</t>
  </si>
  <si>
    <t>Previsão Gastos: BOLSAS</t>
  </si>
  <si>
    <t>Custo Unitário</t>
  </si>
  <si>
    <t>Utensílios</t>
  </si>
  <si>
    <t>MACROENTREGAS</t>
  </si>
  <si>
    <t>COORDENADOR(A):</t>
  </si>
  <si>
    <t>INSTITUIÇÃO PARCEIRA:</t>
  </si>
  <si>
    <t>TÍTULO DO PROJETO:</t>
  </si>
  <si>
    <t>DOA</t>
  </si>
  <si>
    <t>APORTE FINANCEIRO</t>
  </si>
  <si>
    <t>Part.%</t>
  </si>
  <si>
    <t>RESUMO</t>
  </si>
  <si>
    <t>Horas Equipamentos</t>
  </si>
  <si>
    <t>Horas Pesquisadores Internos</t>
  </si>
  <si>
    <t>Econômica (IFSP)</t>
  </si>
  <si>
    <t>Bolsas (total)</t>
  </si>
  <si>
    <t>MACROENTREGA</t>
  </si>
  <si>
    <t>Despesas Correntes</t>
  </si>
  <si>
    <t xml:space="preserve">Financeira </t>
  </si>
  <si>
    <t>PLANILHA DE CUSTOS - PROJETOS EMBRAPII</t>
  </si>
  <si>
    <t xml:space="preserve">PASSO A PASSO PARA PREECHIMENTO </t>
  </si>
  <si>
    <t>.. Os demais campos deverão ser preenchidos conforme os dados do projeto</t>
  </si>
  <si>
    <t>.. Preencher somente as células em branco</t>
  </si>
  <si>
    <t>Uso de Equipamentos</t>
  </si>
  <si>
    <t>.. Os campos "Definir ME", "Duração (meses)" e "Equipamento" deverão ser selecionadas na lista da própria célula</t>
  </si>
  <si>
    <t>.. No campo "SEMANA" indique o tempo (em horas) previstos de utilização do equipamento por semana</t>
  </si>
  <si>
    <t>.. Os campos "Definir ME" e "Duração (meses)" deverão ser selecionadas na lista da própria célula</t>
  </si>
  <si>
    <t>.. Digite o nome do Pesquisador e na frente o valor da hora do docente/técnico.</t>
  </si>
  <si>
    <t>.. No campo "SEMANA" indique o tempo (em horas) previstos de trabalho no projeto por semana</t>
  </si>
  <si>
    <t>Nº DE BOLSAS</t>
  </si>
  <si>
    <t>CUSTO TOTAL BOLSAS</t>
  </si>
  <si>
    <t>CUSTO TOTAL BOLSAS (ME)</t>
  </si>
  <si>
    <t>Nº e Custo Bolsistas</t>
  </si>
  <si>
    <t>.. Os campos "Definir ME", "Duração (meses)" e "TIPO BOLSA" deverão ser selecionadas na lista da própria célula</t>
  </si>
  <si>
    <t>CUSTO UNIT. BOLSA</t>
  </si>
  <si>
    <t>.. Digite a quantidade de bolsas necessárias referente ao tipo selecionado</t>
  </si>
  <si>
    <t>Previsão Gastos: DESPESAS CORRENTES</t>
  </si>
  <si>
    <t>Valor e definição das outras despesas correntes</t>
  </si>
  <si>
    <t>.. Os campos "Definir ME", "Duração (meses)" e "CLASSIFICAÇÃO DA DESPESA" deverão ser selecionadas na lista da própria célula</t>
  </si>
  <si>
    <t xml:space="preserve">CLASSIFICAÇÃO DA DESPESAS </t>
  </si>
  <si>
    <t>.. No campo observação descreva as características da despesa (Ex: tipo de material, etc)</t>
  </si>
  <si>
    <t>.. Digite a quantidade e o valor unitário dos itens a serm comprados</t>
  </si>
  <si>
    <t>.. Os demais campos serão preenchidos automaticamente</t>
  </si>
  <si>
    <t>DATA DE INICIO PREVISTA:</t>
  </si>
  <si>
    <t>DATA DE ENCERRAMENTO PREVISTA:</t>
  </si>
  <si>
    <t>IFSP</t>
  </si>
  <si>
    <t>Distribuição dos Valores</t>
  </si>
  <si>
    <t>Participação</t>
  </si>
  <si>
    <t>Nível de Maturidade do Produto Final</t>
  </si>
  <si>
    <t>Nivel Maturidade</t>
  </si>
  <si>
    <t>9/10</t>
  </si>
  <si>
    <t>.. Os campos "Sublinhas do Projeto" e "Nível de Maturidade..." deverão ser selecionadas na lista da própria célula</t>
  </si>
  <si>
    <t>(=) TOTAL DO PROJETO</t>
  </si>
  <si>
    <t>Moinho de Jarros</t>
  </si>
  <si>
    <t>Microscópio Lupa</t>
  </si>
  <si>
    <t>Estufa Microprocessada de Secagem em Aço</t>
  </si>
  <si>
    <t>Centrifuga de Bancada Refrigerada (Mod. Universal)</t>
  </si>
  <si>
    <t>Autoclave Vertical (75 l)</t>
  </si>
  <si>
    <t>Detector de 4 gases (Akrom)</t>
  </si>
  <si>
    <t>Refratômetro Digital de Bancada (Rudolph)</t>
  </si>
  <si>
    <t>Refratômetro Abbemat 500</t>
  </si>
  <si>
    <t>ME 6</t>
  </si>
  <si>
    <t>MÊS</t>
  </si>
  <si>
    <t>Microscópio Óptico Axio Lab. A1 com AxioCam ERc 5s - ZEISS (Campus Itapetininga)</t>
  </si>
  <si>
    <t>Máquina Universal de Ensaios DL 30000 - EMIC (Campus Itapetininga)</t>
  </si>
  <si>
    <t>Câmera de Névoa Salina SS350 - EQUILAM (Campus Itapetininga)</t>
  </si>
  <si>
    <t>Microscópio de Força Atômica SPM 9700 - SHIMADZU (Campus Itapetininga)</t>
  </si>
  <si>
    <t>MáQUINA DE ABRASãO LOS ANGELES COM TAMBOR, ALIMENTAçãO 220V 50/60HZ. (Campus PEP)</t>
  </si>
  <si>
    <t>MOINHO DE BOLAS (Campus PEP)</t>
  </si>
  <si>
    <t>CONJUNTO PARA ABATIMENTO DO TRONCO DE CONE SLUMP TEST (Campus PEP)</t>
  </si>
  <si>
    <t>ANEL J, ANEL J PARA DETERMINAçãO DE HABILIDADE PASSANTE DO CAA EM FLUXO LIVRE (Campus PEP)</t>
  </si>
  <si>
    <t>Peneirador Eletromagnético de bancada (Campus IST)</t>
  </si>
  <si>
    <t>CONJUNTO DE PENEIRAS GRANULOMéTRICAS, COM 11 PENEIRAS NAS MALHAS (Campus PEP)</t>
  </si>
  <si>
    <t>DIFRATOMETRO DE RAIOS X - PERMITE O USO DE MONOCROMADOR E/OU DETECTOR DE ALTA VELOCIDADE D/TEX ULTRA (Campus SPO)</t>
  </si>
  <si>
    <t>MODULO DIDÁTICO - MóDULO DE TERMOGRAVIMETRIA SIMULTâNEO (TGA-DTA) (Campus SPO)</t>
  </si>
  <si>
    <t>DE INFRAVERMELHO MEDIO, MARCA: PERKINELMER, MOD: FRONTIER MIR, ACESSÓRIO P/ INFRAVERMELHO, PRENSA KBR. (Campus ITP)</t>
  </si>
  <si>
    <r>
      <t xml:space="preserve">Previsão Gastos: DESPESAS CORRENTES </t>
    </r>
    <r>
      <rPr>
        <b/>
        <sz val="14"/>
        <color rgb="FFFF0000"/>
        <rFont val="Calibri"/>
        <family val="2"/>
        <scheme val="minor"/>
      </rPr>
      <t>(CONTRA PARTIDA ECONÔMICA)</t>
    </r>
  </si>
  <si>
    <t>Custo Operac.</t>
  </si>
  <si>
    <t>Custo Projeto (1)</t>
  </si>
  <si>
    <t>CO</t>
  </si>
  <si>
    <t>.. Na planilha Tab_Equip estão descriminadas os equipamentos</t>
  </si>
  <si>
    <t>Auditoria (valor tem que ser zero)</t>
  </si>
  <si>
    <t>Custo Operacional Líquido</t>
  </si>
  <si>
    <t>Total</t>
  </si>
  <si>
    <t xml:space="preserve">* Abertura Custo Operacional </t>
  </si>
  <si>
    <t>.. Na planilha TIPO BOLSAS estão descriminadas os tipos/valores das bolsas</t>
  </si>
  <si>
    <t>Previsão HORAS a serem utilizadas na(o):</t>
  </si>
  <si>
    <r>
      <t xml:space="preserve">Valor e definição das outras despesas correntes </t>
    </r>
    <r>
      <rPr>
        <b/>
        <sz val="12"/>
        <color rgb="FFFF0000"/>
        <rFont val="Calibri"/>
        <family val="2"/>
        <scheme val="minor"/>
      </rPr>
      <t>(Contra Partida Econômica)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</si>
  <si>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1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</si>
  <si>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4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</si>
  <si>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2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</si>
  <si>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5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</si>
  <si>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3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</si>
  <si>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6</t>
    </r>
  </si>
  <si>
    <t>Polo de Inovação de Matão, unidade Embrapii</t>
  </si>
  <si>
    <t>Discente de graduação A 20h</t>
  </si>
  <si>
    <t>Discente de graduação C 20h</t>
  </si>
  <si>
    <t>Discente de graduação D 20h</t>
  </si>
  <si>
    <t>Discente de especialização A 20h</t>
  </si>
  <si>
    <t>Discente de especialização A 25h</t>
  </si>
  <si>
    <t>Discente de especialização A 30h</t>
  </si>
  <si>
    <t>Discente de especialização B 20h</t>
  </si>
  <si>
    <t>Discente de especialização B 25h</t>
  </si>
  <si>
    <t>Discente de especialização B 30h</t>
  </si>
  <si>
    <t>Discente de especialização C 20h</t>
  </si>
  <si>
    <t>Discente de especialização C 25h</t>
  </si>
  <si>
    <t>Discente de especialização C 30h</t>
  </si>
  <si>
    <t>Discente de mestrado A 20h</t>
  </si>
  <si>
    <t>Discente de mestrado A 25h</t>
  </si>
  <si>
    <t>Discente de mestrado A 30h</t>
  </si>
  <si>
    <t>Discente de mestrado B 20h</t>
  </si>
  <si>
    <t>Discente de mestrado B 25h</t>
  </si>
  <si>
    <t>Discente de mestrado B 30h</t>
  </si>
  <si>
    <t>Discente de mestrado C 20h</t>
  </si>
  <si>
    <t>Discente de mestrado C 25h</t>
  </si>
  <si>
    <t>Discente de mestrado C 30h</t>
  </si>
  <si>
    <t>Discente de doutorado A 20h</t>
  </si>
  <si>
    <t>Discente de doutorado A 25h</t>
  </si>
  <si>
    <t>Discente de doutorado A 30h</t>
  </si>
  <si>
    <t>Discente de doutorado B 20h</t>
  </si>
  <si>
    <t>Discente de doutorado B 25h</t>
  </si>
  <si>
    <t>Discente de doutorado B 30h</t>
  </si>
  <si>
    <t>Discente de doutorado C 20h</t>
  </si>
  <si>
    <t>Discente de doutorado C 25h</t>
  </si>
  <si>
    <t>Discente de doutorado C 30h</t>
  </si>
  <si>
    <t>Pesquisador sem vínculo A: Pesquisador sem vínculo empregatício com instituição de ensino e pesquisa e título de doutor 20h</t>
  </si>
  <si>
    <t>Pesquisador sem vínculo A: Pesquisador sem vínculo empregatício com instituição de ensino e pesquisa e título de doutor 25h</t>
  </si>
  <si>
    <t>Pesquisador sem vínculo A: Pesquisador sem vínculo empregatício com instituição de ensino e pesquisa e título de doutor 30h</t>
  </si>
  <si>
    <t>Pesquisador sem vínculo A: Pesquisador sem vínculo empregatício com instituição de ensino e pesquisa e título de doutor 40h</t>
  </si>
  <si>
    <t>As células pintadas em amarelo permitem alterar o valor do CUSTO UNIT. BOLSA e 
só devem ser utilizadas caso esteja previsto um Pesquisador sem vínculo Especial* conforme descrito abaixo</t>
  </si>
  <si>
    <t>Discente de curso técnico 20h</t>
  </si>
  <si>
    <t>Pesquisador sem vínculo B: Pesquisador sem vínculo empregatício com instituição de ensino e pesquisa e título de mestre 20h</t>
  </si>
  <si>
    <t>Pesquisador sem vínculo B: Pesquisador sem vínculo empregatício com instituição de ensino e pesquisa e título de mestre 25h</t>
  </si>
  <si>
    <t>Pesquisador sem vínculo B: Pesquisador sem vínculo empregatício com instituição de ensino e pesquisa e título de mestre 30h</t>
  </si>
  <si>
    <t>Pesquisador sem vínculo B: Pesquisador sem vínculo empregatício com instituição de ensino e pesquisa e título de mestre 40h</t>
  </si>
  <si>
    <t>Pesquisador sem vínculo C: Pesquisador sem vínculo empregatício com instituição de ensino e pesquisa, graduado com especialização 20h</t>
  </si>
  <si>
    <t>Pesquisador sem vínculo C: Pesquisador sem vínculo empregatício com instituição de ensino e pesquisa, graduado com especialização 25h</t>
  </si>
  <si>
    <t>Pesquisador sem vínculo C: Pesquisador sem vínculo empregatício com instituição de ensino e pesquisa, graduado com especialização 30h</t>
  </si>
  <si>
    <t>Pesquisador sem vínculo C: Pesquisador sem vínculo empregatício com instituição de ensino e pesquisa, graduado com especialização 40h</t>
  </si>
  <si>
    <t>Pesquisador sem vínculo D: Pesquisador sem vínculo empregatício com instituição de ensino e pesquisa, graduado 20h</t>
  </si>
  <si>
    <t>Pesquisador sem vínculo D: Pesquisador sem vínculo empregatício com instituição de ensino e pesquisa, graduado 25h</t>
  </si>
  <si>
    <t>Pesquisador sem vínculo D: Pesquisador sem vínculo empregatício com instituição de ensino e pesquisa, graduado 30h</t>
  </si>
  <si>
    <t>Pesquisador sem vínculo D: Pesquisador sem vínculo empregatício com instituição de ensino e pesquisa, graduado 40h</t>
  </si>
  <si>
    <t>Discente de graduação B 20h</t>
  </si>
  <si>
    <t>Pesquisador sem vínculo Especial*: Pesquisador sem vínculo empregatício com instituição de ensino e pesquisa na área de atuação do projeto com expertise na sua área de atuação, atestada pelo coordenador.</t>
  </si>
  <si>
    <t>Pesquisador sem vínculo F: Pesquisador sem vínculo empregatício com instituição de ensino e pesquisa, cursando graduação 20h</t>
  </si>
  <si>
    <r>
      <rPr>
        <sz val="16"/>
        <color theme="1"/>
        <rFont val="Calibri"/>
        <family val="2"/>
        <scheme val="minor"/>
      </rPr>
      <t>Cálculo do Valor Hora: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1) Acesse o Portal da Transparência
2) Pesquise o Salário Bruto de cada pesquisador
3) Pegue o salário bruto e divida por 160, achando o valor da hora
4) Imprima o portal da transparência em arquivo pdf confira se nesse arquivo pdf consta o salário bruto do pesquisador. Esses arquivos pdf deverão ser enviados junto com essa planilha preenchida.</t>
    </r>
  </si>
  <si>
    <t>Coordenador de Projetos I</t>
  </si>
  <si>
    <t>Coordenador de Projetos II</t>
  </si>
  <si>
    <t>Coordenador de Projetos III</t>
  </si>
  <si>
    <t>Coordenador de Projetos IV</t>
  </si>
  <si>
    <t>Coordenador de Projetos V</t>
  </si>
  <si>
    <t>Coordenador de Projetos VI</t>
  </si>
  <si>
    <t>Gestor de Projetos I</t>
  </si>
  <si>
    <t>Gestor de Projetos II</t>
  </si>
  <si>
    <t>Gestor de Projetos III</t>
  </si>
  <si>
    <r>
      <t xml:space="preserve">Discente </t>
    </r>
    <r>
      <rPr>
        <b/>
        <sz val="11"/>
        <color rgb="FFFF0000"/>
        <rFont val="Calibri"/>
        <family val="2"/>
        <scheme val="minor"/>
      </rPr>
      <t>voluntário</t>
    </r>
  </si>
  <si>
    <t>Não esquecer de alocar o seguro. Ele é pago a todos os envolvidos no projeto com algum tipo de bolsa e é renovado a cada ano</t>
  </si>
  <si>
    <t>TIPO BOLSA: Em caso de dúvida, consulte a pasta TIPO BOLSAS</t>
  </si>
  <si>
    <t xml:space="preserve">                              Obrigatoriamente, pelo menos 4 discentes com bolsa ou voluntário, por macroentrega</t>
  </si>
  <si>
    <t>DOA + Custo Operacional Liquido =</t>
  </si>
  <si>
    <t>ME1</t>
  </si>
  <si>
    <t>ME2</t>
  </si>
  <si>
    <t>ME3</t>
  </si>
  <si>
    <t>ME4</t>
  </si>
  <si>
    <t>ME5</t>
  </si>
  <si>
    <t>Planilha de custos versão 8.0 (27/03/2025)</t>
  </si>
  <si>
    <t>Custo Operacional</t>
  </si>
  <si>
    <t>OBSERVAR SE O APORTE DA EMPRESA  É MAIOR QUE A DOA + CUSTO OPERACIONAL  (obs: SEBRAE entra como empresa)</t>
  </si>
  <si>
    <t>Custo Operacional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</si>
</sst>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* #,##0_-;\-* #,##0_-;_-* &quot;-&quot;??_-;_-@_-"/>
    <numFmt numFmtId="166" formatCode="dd/mm/yy;@"/>
    <numFmt numFmtId="167" formatCode="0.000%"/>
    <numFmt numFmtId="168" formatCode="_-&quot;R$&quot;* #,##0_-;\-&quot;R$&quot;* #,##0_-;_-&quot;R$&quot;* &quot;-&quot;??_-;_-@_-"/>
    <numFmt numFmtId="169" formatCode="_-* #,##0.000000_-;\-* #,##0.000000_-;_-* &quot;-&quot;??_-;_-@_-"/>
    <numFmt numFmtId="170" formatCode="0.0%"/>
    <numFmt numFmtId="171" formatCode="_-&quot;R$&quot;* #,##0.00_-;\-&quot;R$&quot;* #,##0.00_-;_-&quot;R$&quot;* &quot;-&quot;??_-;_-@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C00000"/>
      <name val="Calibri"/>
      <family val="2"/>
      <scheme val="minor"/>
    </font>
    <font>
      <sz val="5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9"/>
      <color theme="1"/>
      <name val="Calibri"/>
      <family val="2"/>
    </font>
    <font>
      <b/>
      <sz val="12.5"/>
      <name val="Calibri"/>
      <family val="2"/>
      <scheme val="minor"/>
    </font>
    <font>
      <b/>
      <sz val="12.7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DBD9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E8E7E7"/>
      </right>
      <top/>
      <bottom style="medium">
        <color rgb="FFE8E7E7"/>
      </bottom>
      <diagonal/>
    </border>
    <border>
      <left style="medium">
        <color rgb="FFE8E7E7"/>
      </left>
      <right style="medium">
        <color rgb="FFE8E7E7"/>
      </right>
      <top style="medium">
        <color rgb="FFE8E7E7"/>
      </top>
      <bottom style="medium">
        <color rgb="FFE8E7E7"/>
      </bottom>
      <diagonal/>
    </border>
    <border>
      <left/>
      <right style="medium">
        <color rgb="FFE8E7E7"/>
      </right>
      <top style="medium">
        <color rgb="FFE8E7E7"/>
      </top>
      <bottom style="medium">
        <color rgb="FFE8E7E7"/>
      </bottom>
      <diagonal/>
    </border>
    <border>
      <left style="medium">
        <color rgb="FFE8E7E7"/>
      </left>
      <right style="medium">
        <color rgb="FFE8E7E7"/>
      </right>
      <top/>
      <bottom style="medium">
        <color rgb="FFE8E7E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5">
    <xf numFmtId="0" fontId="0" fillId="0" borderId="0" xfId="0"/>
    <xf numFmtId="164" fontId="0" fillId="0" borderId="0" xfId="1" applyFont="1"/>
    <xf numFmtId="0" fontId="2" fillId="2" borderId="0" xfId="0" applyFont="1" applyFill="1" applyAlignment="1">
      <alignment horizontal="center"/>
    </xf>
    <xf numFmtId="0" fontId="0" fillId="0" borderId="3" xfId="0" applyBorder="1"/>
    <xf numFmtId="0" fontId="0" fillId="2" borderId="0" xfId="0" applyFill="1"/>
    <xf numFmtId="0" fontId="0" fillId="0" borderId="3" xfId="0" applyBorder="1" applyAlignment="1">
      <alignment vertical="center"/>
    </xf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3" xfId="1" applyFont="1" applyBorder="1" applyAlignment="1">
      <alignment vertical="center"/>
    </xf>
    <xf numFmtId="0" fontId="11" fillId="2" borderId="12" xfId="0" applyFont="1" applyFill="1" applyBorder="1" applyAlignment="1">
      <alignment vertical="top"/>
    </xf>
    <xf numFmtId="164" fontId="11" fillId="2" borderId="13" xfId="1" applyFont="1" applyFill="1" applyBorder="1" applyAlignment="1">
      <alignment vertical="top"/>
    </xf>
    <xf numFmtId="0" fontId="11" fillId="2" borderId="13" xfId="0" applyFont="1" applyFill="1" applyBorder="1" applyAlignment="1">
      <alignment horizontal="center" vertical="top"/>
    </xf>
    <xf numFmtId="0" fontId="11" fillId="2" borderId="14" xfId="0" applyFont="1" applyFill="1" applyBorder="1" applyAlignment="1">
      <alignment vertical="top"/>
    </xf>
    <xf numFmtId="164" fontId="11" fillId="2" borderId="11" xfId="1" applyFont="1" applyFill="1" applyBorder="1" applyAlignment="1">
      <alignment vertical="top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164" fontId="2" fillId="0" borderId="3" xfId="1" applyFont="1" applyBorder="1" applyAlignment="1">
      <alignment vertical="center"/>
    </xf>
    <xf numFmtId="0" fontId="15" fillId="2" borderId="14" xfId="0" applyFont="1" applyFill="1" applyBorder="1" applyAlignment="1">
      <alignment vertical="top"/>
    </xf>
    <xf numFmtId="0" fontId="9" fillId="2" borderId="0" xfId="0" applyFont="1" applyFill="1"/>
    <xf numFmtId="164" fontId="9" fillId="2" borderId="0" xfId="1" applyFont="1" applyFill="1"/>
    <xf numFmtId="0" fontId="17" fillId="2" borderId="0" xfId="0" applyFont="1" applyFill="1"/>
    <xf numFmtId="164" fontId="17" fillId="2" borderId="0" xfId="1" applyFont="1" applyFill="1"/>
    <xf numFmtId="0" fontId="17" fillId="0" borderId="0" xfId="0" applyFont="1"/>
    <xf numFmtId="164" fontId="17" fillId="0" borderId="0" xfId="1" applyFont="1"/>
    <xf numFmtId="9" fontId="14" fillId="0" borderId="3" xfId="1" applyNumberFormat="1" applyFont="1" applyBorder="1" applyAlignment="1">
      <alignment horizontal="center" vertical="center"/>
    </xf>
    <xf numFmtId="0" fontId="2" fillId="4" borderId="3" xfId="0" applyFont="1" applyFill="1" applyBorder="1"/>
    <xf numFmtId="0" fontId="13" fillId="4" borderId="3" xfId="0" applyFont="1" applyFill="1" applyBorder="1" applyAlignment="1">
      <alignment horizontal="center" vertical="center"/>
    </xf>
    <xf numFmtId="164" fontId="0" fillId="0" borderId="3" xfId="1" applyFont="1" applyBorder="1"/>
    <xf numFmtId="0" fontId="14" fillId="7" borderId="0" xfId="0" applyFont="1" applyFill="1" applyAlignment="1">
      <alignment vertical="center"/>
    </xf>
    <xf numFmtId="0" fontId="13" fillId="7" borderId="3" xfId="0" applyFont="1" applyFill="1" applyBorder="1" applyAlignment="1">
      <alignment horizontal="center" vertical="center"/>
    </xf>
    <xf numFmtId="164" fontId="14" fillId="7" borderId="3" xfId="1" applyFont="1" applyFill="1" applyBorder="1" applyAlignment="1">
      <alignment vertical="center"/>
    </xf>
    <xf numFmtId="165" fontId="0" fillId="2" borderId="0" xfId="2" applyNumberFormat="1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7" borderId="0" xfId="0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27" xfId="0" applyFont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23" fillId="0" borderId="0" xfId="0" applyFont="1" applyAlignment="1">
      <alignment vertical="center"/>
    </xf>
    <xf numFmtId="0" fontId="17" fillId="7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vertical="center"/>
    </xf>
    <xf numFmtId="165" fontId="0" fillId="3" borderId="0" xfId="2" applyNumberFormat="1" applyFont="1" applyFill="1" applyBorder="1" applyAlignment="1">
      <alignment vertical="center"/>
    </xf>
    <xf numFmtId="0" fontId="31" fillId="3" borderId="0" xfId="0" applyFont="1" applyFill="1" applyAlignment="1">
      <alignment vertical="center"/>
    </xf>
    <xf numFmtId="0" fontId="2" fillId="6" borderId="3" xfId="0" applyFont="1" applyFill="1" applyBorder="1" applyAlignment="1">
      <alignment vertical="center"/>
    </xf>
    <xf numFmtId="0" fontId="16" fillId="3" borderId="0" xfId="0" applyFont="1" applyFill="1"/>
    <xf numFmtId="0" fontId="16" fillId="4" borderId="0" xfId="0" applyFont="1" applyFill="1"/>
    <xf numFmtId="0" fontId="19" fillId="3" borderId="0" xfId="0" applyFont="1" applyFill="1" applyAlignment="1">
      <alignment vertical="center"/>
    </xf>
    <xf numFmtId="0" fontId="18" fillId="6" borderId="6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vertical="center"/>
    </xf>
    <xf numFmtId="164" fontId="2" fillId="3" borderId="10" xfId="0" applyNumberFormat="1" applyFont="1" applyFill="1" applyBorder="1" applyAlignment="1">
      <alignment vertical="center"/>
    </xf>
    <xf numFmtId="164" fontId="2" fillId="6" borderId="2" xfId="0" applyNumberFormat="1" applyFont="1" applyFill="1" applyBorder="1" applyAlignment="1">
      <alignment vertical="center"/>
    </xf>
    <xf numFmtId="164" fontId="2" fillId="3" borderId="7" xfId="1" applyFont="1" applyFill="1" applyBorder="1" applyAlignment="1">
      <alignment vertical="center"/>
    </xf>
    <xf numFmtId="164" fontId="2" fillId="3" borderId="10" xfId="1" applyFont="1" applyFill="1" applyBorder="1" applyAlignment="1">
      <alignment vertical="center"/>
    </xf>
    <xf numFmtId="0" fontId="0" fillId="0" borderId="19" xfId="0" applyBorder="1" applyAlignment="1" applyProtection="1">
      <alignment horizontal="center" vertical="center"/>
      <protection locked="0"/>
    </xf>
    <xf numFmtId="166" fontId="0" fillId="0" borderId="7" xfId="0" applyNumberFormat="1" applyBorder="1" applyAlignment="1" applyProtection="1">
      <alignment horizontal="center" vertical="center"/>
      <protection locked="0"/>
    </xf>
    <xf numFmtId="166" fontId="0" fillId="0" borderId="10" xfId="0" applyNumberFormat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4" fontId="2" fillId="0" borderId="3" xfId="1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64" fontId="2" fillId="0" borderId="9" xfId="1" applyFont="1" applyBorder="1" applyAlignment="1" applyProtection="1">
      <alignment vertical="center"/>
      <protection locked="0"/>
    </xf>
    <xf numFmtId="0" fontId="2" fillId="0" borderId="3" xfId="1" applyNumberFormat="1" applyFont="1" applyBorder="1" applyAlignment="1" applyProtection="1">
      <alignment horizontal="center" vertical="center"/>
      <protection locked="0"/>
    </xf>
    <xf numFmtId="0" fontId="2" fillId="0" borderId="9" xfId="1" applyNumberFormat="1" applyFont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</xf>
    <xf numFmtId="166" fontId="0" fillId="0" borderId="32" xfId="0" applyNumberFormat="1" applyBorder="1" applyAlignment="1" applyProtection="1">
      <alignment horizontal="center" vertical="center"/>
      <protection locked="0"/>
    </xf>
    <xf numFmtId="166" fontId="0" fillId="0" borderId="33" xfId="0" applyNumberFormat="1" applyBorder="1" applyAlignment="1" applyProtection="1">
      <alignment horizontal="center" vertical="center"/>
      <protection locked="0"/>
    </xf>
    <xf numFmtId="0" fontId="2" fillId="6" borderId="20" xfId="0" applyFont="1" applyFill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16" fontId="0" fillId="0" borderId="0" xfId="0" quotePrefix="1" applyNumberFormat="1" applyAlignment="1">
      <alignment horizont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0" borderId="4" xfId="1" applyNumberFormat="1" applyFont="1" applyBorder="1" applyAlignment="1" applyProtection="1">
      <alignment horizontal="center" vertical="center"/>
      <protection locked="0"/>
    </xf>
    <xf numFmtId="164" fontId="2" fillId="0" borderId="4" xfId="1" applyFont="1" applyBorder="1" applyAlignment="1" applyProtection="1">
      <alignment vertical="center"/>
      <protection locked="0"/>
    </xf>
    <xf numFmtId="164" fontId="2" fillId="3" borderId="19" xfId="1" applyFont="1" applyFill="1" applyBorder="1" applyAlignment="1">
      <alignment vertical="center"/>
    </xf>
    <xf numFmtId="0" fontId="18" fillId="6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>
      <alignment horizontal="center" vertical="center"/>
    </xf>
    <xf numFmtId="164" fontId="2" fillId="3" borderId="19" xfId="0" applyNumberFormat="1" applyFont="1" applyFill="1" applyBorder="1" applyAlignment="1">
      <alignment vertical="center"/>
    </xf>
    <xf numFmtId="0" fontId="0" fillId="7" borderId="37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vertical="center"/>
      <protection locked="0"/>
    </xf>
    <xf numFmtId="164" fontId="2" fillId="3" borderId="4" xfId="1" applyFont="1" applyFill="1" applyBorder="1" applyAlignment="1">
      <alignment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7" borderId="42" xfId="0" applyFill="1" applyBorder="1" applyAlignment="1" applyProtection="1">
      <alignment horizontal="center" vertical="center"/>
      <protection locked="0"/>
    </xf>
    <xf numFmtId="0" fontId="0" fillId="7" borderId="41" xfId="0" applyFill="1" applyBorder="1" applyAlignment="1" applyProtection="1">
      <alignment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vertical="center"/>
      <protection locked="0"/>
    </xf>
    <xf numFmtId="0" fontId="23" fillId="0" borderId="3" xfId="0" applyFont="1" applyBorder="1"/>
    <xf numFmtId="164" fontId="23" fillId="7" borderId="3" xfId="1" applyFont="1" applyFill="1" applyBorder="1" applyAlignment="1">
      <alignment vertical="center"/>
    </xf>
    <xf numFmtId="9" fontId="23" fillId="0" borderId="3" xfId="1" applyNumberFormat="1" applyFont="1" applyBorder="1" applyAlignment="1">
      <alignment horizontal="center" vertical="center"/>
    </xf>
    <xf numFmtId="164" fontId="23" fillId="0" borderId="3" xfId="1" applyFont="1" applyBorder="1" applyAlignment="1">
      <alignment vertical="center"/>
    </xf>
    <xf numFmtId="164" fontId="32" fillId="0" borderId="3" xfId="1" applyFont="1" applyBorder="1" applyAlignment="1">
      <alignment vertical="center"/>
    </xf>
    <xf numFmtId="164" fontId="23" fillId="0" borderId="3" xfId="1" applyFont="1" applyBorder="1"/>
    <xf numFmtId="0" fontId="23" fillId="0" borderId="0" xfId="0" applyFont="1"/>
    <xf numFmtId="164" fontId="2" fillId="3" borderId="41" xfId="1" applyFont="1" applyFill="1" applyBorder="1" applyAlignment="1">
      <alignment vertical="center"/>
    </xf>
    <xf numFmtId="0" fontId="23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0" fillId="6" borderId="3" xfId="0" applyFill="1" applyBorder="1"/>
    <xf numFmtId="164" fontId="14" fillId="6" borderId="3" xfId="1" applyFont="1" applyFill="1" applyBorder="1" applyAlignment="1">
      <alignment vertical="center"/>
    </xf>
    <xf numFmtId="9" fontId="14" fillId="6" borderId="3" xfId="1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vertical="center"/>
    </xf>
    <xf numFmtId="164" fontId="0" fillId="6" borderId="3" xfId="1" applyFont="1" applyFill="1" applyBorder="1" applyAlignment="1">
      <alignment vertical="center"/>
    </xf>
    <xf numFmtId="164" fontId="2" fillId="6" borderId="3" xfId="1" applyFont="1" applyFill="1" applyBorder="1" applyAlignment="1">
      <alignment vertical="center"/>
    </xf>
    <xf numFmtId="164" fontId="0" fillId="6" borderId="3" xfId="1" applyFont="1" applyFill="1" applyBorder="1"/>
    <xf numFmtId="0" fontId="0" fillId="6" borderId="0" xfId="0" applyFill="1"/>
    <xf numFmtId="0" fontId="18" fillId="6" borderId="3" xfId="0" applyFont="1" applyFill="1" applyBorder="1" applyAlignment="1">
      <alignment horizontal="center" vertical="center" wrapText="1"/>
    </xf>
    <xf numFmtId="164" fontId="4" fillId="0" borderId="0" xfId="1" applyFont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2" fillId="9" borderId="26" xfId="0" applyFont="1" applyFill="1" applyBorder="1" applyAlignment="1">
      <alignment vertical="center"/>
    </xf>
    <xf numFmtId="0" fontId="2" fillId="9" borderId="26" xfId="0" applyFont="1" applyFill="1" applyBorder="1" applyAlignment="1">
      <alignment horizontal="center" vertical="center"/>
    </xf>
    <xf numFmtId="164" fontId="12" fillId="9" borderId="26" xfId="1" applyFont="1" applyFill="1" applyBorder="1" applyAlignment="1" applyProtection="1">
      <alignment horizontal="center" vertical="center"/>
    </xf>
    <xf numFmtId="0" fontId="12" fillId="9" borderId="26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164" fontId="25" fillId="3" borderId="0" xfId="0" applyNumberFormat="1" applyFont="1" applyFill="1" applyAlignment="1">
      <alignment vertical="center"/>
    </xf>
    <xf numFmtId="164" fontId="28" fillId="3" borderId="0" xfId="0" applyNumberFormat="1" applyFont="1" applyFill="1" applyAlignment="1">
      <alignment vertical="center"/>
    </xf>
    <xf numFmtId="9" fontId="28" fillId="3" borderId="0" xfId="3" applyFont="1" applyFill="1" applyBorder="1" applyAlignment="1" applyProtection="1">
      <alignment horizontal="center" vertical="center"/>
    </xf>
    <xf numFmtId="164" fontId="24" fillId="7" borderId="0" xfId="1" applyFont="1" applyFill="1" applyBorder="1" applyAlignment="1" applyProtection="1">
      <alignment vertical="center"/>
    </xf>
    <xf numFmtId="164" fontId="4" fillId="7" borderId="0" xfId="1" applyFont="1" applyFill="1" applyBorder="1" applyAlignment="1" applyProtection="1">
      <alignment vertical="center"/>
    </xf>
    <xf numFmtId="9" fontId="28" fillId="7" borderId="0" xfId="3" applyFont="1" applyFill="1" applyBorder="1" applyAlignment="1" applyProtection="1">
      <alignment horizontal="center" vertical="center"/>
    </xf>
    <xf numFmtId="164" fontId="17" fillId="7" borderId="0" xfId="0" applyNumberFormat="1" applyFont="1" applyFill="1" applyAlignment="1">
      <alignment vertical="center"/>
    </xf>
    <xf numFmtId="164" fontId="24" fillId="0" borderId="0" xfId="1" applyFont="1" applyBorder="1" applyAlignment="1" applyProtection="1">
      <alignment vertical="center"/>
    </xf>
    <xf numFmtId="9" fontId="12" fillId="0" borderId="0" xfId="3" applyFont="1" applyBorder="1" applyAlignment="1" applyProtection="1">
      <alignment horizontal="center" vertical="center"/>
    </xf>
    <xf numFmtId="164" fontId="35" fillId="0" borderId="0" xfId="1" applyFont="1" applyBorder="1" applyAlignment="1" applyProtection="1">
      <alignment vertical="center"/>
    </xf>
    <xf numFmtId="0" fontId="7" fillId="0" borderId="0" xfId="0" applyFont="1" applyAlignment="1">
      <alignment vertical="center"/>
    </xf>
    <xf numFmtId="164" fontId="25" fillId="0" borderId="0" xfId="1" applyFont="1" applyBorder="1" applyAlignment="1" applyProtection="1">
      <alignment vertical="center"/>
    </xf>
    <xf numFmtId="168" fontId="36" fillId="0" borderId="0" xfId="1" applyNumberFormat="1" applyFont="1" applyBorder="1" applyAlignment="1" applyProtection="1">
      <alignment vertical="center"/>
    </xf>
    <xf numFmtId="0" fontId="34" fillId="0" borderId="0" xfId="0" applyFont="1" applyAlignment="1">
      <alignment vertical="center"/>
    </xf>
    <xf numFmtId="0" fontId="12" fillId="4" borderId="26" xfId="0" applyFont="1" applyFill="1" applyBorder="1" applyAlignment="1">
      <alignment vertical="center"/>
    </xf>
    <xf numFmtId="164" fontId="12" fillId="4" borderId="26" xfId="1" applyFont="1" applyFill="1" applyBorder="1" applyAlignment="1" applyProtection="1">
      <alignment vertical="center"/>
    </xf>
    <xf numFmtId="164" fontId="4" fillId="0" borderId="0" xfId="1" applyFont="1" applyAlignment="1" applyProtection="1">
      <alignment vertical="center"/>
    </xf>
    <xf numFmtId="167" fontId="12" fillId="0" borderId="0" xfId="3" applyNumberFormat="1" applyFont="1" applyAlignment="1" applyProtection="1">
      <alignment vertical="center"/>
    </xf>
    <xf numFmtId="0" fontId="24" fillId="0" borderId="0" xfId="0" applyFont="1" applyAlignment="1">
      <alignment vertical="center"/>
    </xf>
    <xf numFmtId="169" fontId="24" fillId="0" borderId="0" xfId="2" applyNumberFormat="1" applyFont="1" applyAlignment="1" applyProtection="1">
      <alignment vertical="center"/>
    </xf>
    <xf numFmtId="9" fontId="34" fillId="0" borderId="0" xfId="3" applyFont="1" applyAlignment="1" applyProtection="1">
      <alignment vertical="center"/>
    </xf>
    <xf numFmtId="164" fontId="34" fillId="0" borderId="0" xfId="0" applyNumberFormat="1" applyFont="1" applyAlignment="1">
      <alignment vertical="center"/>
    </xf>
    <xf numFmtId="0" fontId="2" fillId="10" borderId="25" xfId="0" applyFont="1" applyFill="1" applyBorder="1" applyAlignment="1">
      <alignment vertical="center"/>
    </xf>
    <xf numFmtId="0" fontId="2" fillId="10" borderId="25" xfId="0" applyFont="1" applyFill="1" applyBorder="1" applyAlignment="1">
      <alignment horizontal="center" vertical="center"/>
    </xf>
    <xf numFmtId="164" fontId="12" fillId="10" borderId="25" xfId="1" applyFont="1" applyFill="1" applyBorder="1" applyAlignment="1" applyProtection="1">
      <alignment horizontal="center" vertical="center"/>
    </xf>
    <xf numFmtId="0" fontId="12" fillId="10" borderId="25" xfId="0" applyFont="1" applyFill="1" applyBorder="1" applyAlignment="1">
      <alignment vertical="center"/>
    </xf>
    <xf numFmtId="0" fontId="7" fillId="6" borderId="25" xfId="0" applyFont="1" applyFill="1" applyBorder="1" applyAlignment="1">
      <alignment vertical="center"/>
    </xf>
    <xf numFmtId="164" fontId="25" fillId="6" borderId="25" xfId="0" applyNumberFormat="1" applyFont="1" applyFill="1" applyBorder="1" applyAlignment="1">
      <alignment vertical="center"/>
    </xf>
    <xf numFmtId="164" fontId="28" fillId="6" borderId="25" xfId="1" applyFont="1" applyFill="1" applyBorder="1" applyAlignment="1" applyProtection="1">
      <alignment vertical="center"/>
    </xf>
    <xf numFmtId="9" fontId="28" fillId="6" borderId="25" xfId="3" applyFont="1" applyFill="1" applyBorder="1" applyAlignment="1" applyProtection="1">
      <alignment horizontal="center" vertical="center"/>
    </xf>
    <xf numFmtId="164" fontId="26" fillId="0" borderId="0" xfId="0" applyNumberFormat="1" applyFont="1" applyAlignment="1">
      <alignment vertical="center"/>
    </xf>
    <xf numFmtId="9" fontId="0" fillId="0" borderId="0" xfId="3" applyFont="1" applyBorder="1" applyAlignment="1" applyProtection="1">
      <alignment horizontal="center" vertical="center"/>
    </xf>
    <xf numFmtId="164" fontId="26" fillId="0" borderId="27" xfId="0" applyNumberFormat="1" applyFont="1" applyBorder="1" applyAlignment="1">
      <alignment vertical="center"/>
    </xf>
    <xf numFmtId="9" fontId="0" fillId="0" borderId="27" xfId="3" applyFont="1" applyBorder="1" applyAlignment="1" applyProtection="1">
      <alignment horizontal="center" vertical="center"/>
    </xf>
    <xf numFmtId="0" fontId="38" fillId="0" borderId="43" xfId="0" applyFont="1" applyBorder="1" applyAlignment="1">
      <alignment vertical="center"/>
    </xf>
    <xf numFmtId="164" fontId="39" fillId="0" borderId="43" xfId="1" applyFont="1" applyBorder="1" applyAlignment="1" applyProtection="1">
      <alignment horizontal="center" vertical="center"/>
    </xf>
    <xf numFmtId="0" fontId="12" fillId="0" borderId="43" xfId="0" applyFont="1" applyBorder="1" applyAlignment="1">
      <alignment vertical="center"/>
    </xf>
    <xf numFmtId="0" fontId="2" fillId="10" borderId="30" xfId="0" applyFont="1" applyFill="1" applyBorder="1" applyAlignment="1">
      <alignment vertical="center"/>
    </xf>
    <xf numFmtId="0" fontId="2" fillId="10" borderId="3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9" fontId="6" fillId="0" borderId="29" xfId="3" applyFont="1" applyBorder="1" applyAlignment="1" applyProtection="1">
      <alignment horizontal="center" vertical="center"/>
    </xf>
    <xf numFmtId="9" fontId="5" fillId="0" borderId="29" xfId="3" applyFont="1" applyBorder="1" applyAlignment="1" applyProtection="1">
      <alignment horizontal="center" vertical="center"/>
    </xf>
    <xf numFmtId="0" fontId="4" fillId="6" borderId="28" xfId="0" applyFont="1" applyFill="1" applyBorder="1" applyAlignment="1">
      <alignment vertical="center"/>
    </xf>
    <xf numFmtId="164" fontId="0" fillId="6" borderId="44" xfId="0" applyNumberFormat="1" applyFill="1" applyBorder="1" applyAlignment="1">
      <alignment vertical="center"/>
    </xf>
    <xf numFmtId="170" fontId="1" fillId="6" borderId="21" xfId="3" applyNumberFormat="1" applyFont="1" applyFill="1" applyBorder="1" applyAlignment="1" applyProtection="1">
      <alignment horizontal="center" vertical="center"/>
    </xf>
    <xf numFmtId="0" fontId="4" fillId="6" borderId="18" xfId="0" applyFont="1" applyFill="1" applyBorder="1" applyAlignment="1">
      <alignment vertical="center"/>
    </xf>
    <xf numFmtId="164" fontId="0" fillId="6" borderId="0" xfId="0" applyNumberFormat="1" applyFill="1" applyAlignment="1">
      <alignment vertical="center"/>
    </xf>
    <xf numFmtId="170" fontId="1" fillId="6" borderId="45" xfId="3" applyNumberFormat="1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>
      <alignment vertical="center"/>
    </xf>
    <xf numFmtId="164" fontId="2" fillId="6" borderId="47" xfId="0" applyNumberFormat="1" applyFont="1" applyFill="1" applyBorder="1" applyAlignment="1">
      <alignment vertical="center"/>
    </xf>
    <xf numFmtId="170" fontId="2" fillId="6" borderId="48" xfId="3" applyNumberFormat="1" applyFont="1" applyFill="1" applyBorder="1" applyAlignment="1" applyProtection="1">
      <alignment horizontal="center" vertical="center"/>
    </xf>
    <xf numFmtId="0" fontId="12" fillId="3" borderId="30" xfId="0" applyFont="1" applyFill="1" applyBorder="1" applyAlignment="1">
      <alignment vertical="center"/>
    </xf>
    <xf numFmtId="0" fontId="12" fillId="3" borderId="30" xfId="0" applyFont="1" applyFill="1" applyBorder="1" applyAlignment="1">
      <alignment horizontal="center" vertical="center"/>
    </xf>
    <xf numFmtId="164" fontId="12" fillId="3" borderId="30" xfId="1" applyFont="1" applyFill="1" applyBorder="1" applyAlignment="1" applyProtection="1">
      <alignment horizontal="center" vertical="center"/>
    </xf>
    <xf numFmtId="0" fontId="3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Font="1" applyAlignment="1" applyProtection="1">
      <alignment horizontal="center" vertical="center"/>
    </xf>
    <xf numFmtId="164" fontId="12" fillId="0" borderId="0" xfId="1" applyFont="1" applyAlignment="1" applyProtection="1">
      <alignment vertical="center"/>
    </xf>
    <xf numFmtId="44" fontId="4" fillId="0" borderId="0" xfId="0" applyNumberFormat="1" applyFont="1" applyAlignment="1">
      <alignment vertical="center"/>
    </xf>
    <xf numFmtId="164" fontId="12" fillId="3" borderId="30" xfId="0" applyNumberFormat="1" applyFont="1" applyFill="1" applyBorder="1" applyAlignment="1">
      <alignment vertical="center"/>
    </xf>
    <xf numFmtId="9" fontId="12" fillId="0" borderId="0" xfId="3" applyFont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  <protection locked="0"/>
    </xf>
    <xf numFmtId="165" fontId="1" fillId="3" borderId="0" xfId="2" applyNumberFormat="1" applyFont="1" applyFill="1" applyBorder="1" applyAlignment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164" fontId="10" fillId="6" borderId="2" xfId="0" applyNumberFormat="1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13" borderId="49" xfId="0" applyFill="1" applyBorder="1"/>
    <xf numFmtId="0" fontId="17" fillId="13" borderId="49" xfId="0" applyFont="1" applyFill="1" applyBorder="1" applyAlignment="1">
      <alignment wrapText="1"/>
    </xf>
    <xf numFmtId="171" fontId="0" fillId="13" borderId="3" xfId="0" applyNumberFormat="1" applyFill="1" applyBorder="1" applyAlignment="1">
      <alignment vertical="center"/>
    </xf>
    <xf numFmtId="171" fontId="0" fillId="13" borderId="49" xfId="0" applyNumberFormat="1" applyFill="1" applyBorder="1" applyAlignment="1">
      <alignment vertical="center"/>
    </xf>
    <xf numFmtId="171" fontId="17" fillId="13" borderId="49" xfId="0" applyNumberFormat="1" applyFont="1" applyFill="1" applyBorder="1" applyAlignment="1">
      <alignment vertical="center"/>
    </xf>
    <xf numFmtId="164" fontId="17" fillId="3" borderId="0" xfId="1" applyFont="1" applyFill="1" applyAlignment="1">
      <alignment vertical="center"/>
    </xf>
    <xf numFmtId="164" fontId="0" fillId="3" borderId="0" xfId="1" applyFont="1" applyFill="1" applyAlignment="1">
      <alignment vertical="center"/>
    </xf>
    <xf numFmtId="164" fontId="23" fillId="3" borderId="0" xfId="1" applyFont="1" applyFill="1" applyAlignment="1">
      <alignment vertical="center"/>
    </xf>
    <xf numFmtId="44" fontId="17" fillId="3" borderId="0" xfId="0" applyNumberFormat="1" applyFont="1" applyFill="1" applyAlignment="1">
      <alignment vertical="center"/>
    </xf>
    <xf numFmtId="0" fontId="17" fillId="7" borderId="4" xfId="0" applyFont="1" applyFill="1" applyBorder="1" applyAlignment="1" applyProtection="1">
      <alignment vertical="center"/>
      <protection locked="0"/>
    </xf>
    <xf numFmtId="171" fontId="0" fillId="13" borderId="4" xfId="0" applyNumberFormat="1" applyFill="1" applyBorder="1" applyAlignment="1">
      <alignment vertical="center"/>
    </xf>
    <xf numFmtId="0" fontId="7" fillId="12" borderId="50" xfId="0" applyFont="1" applyFill="1" applyBorder="1"/>
    <xf numFmtId="171" fontId="7" fillId="12" borderId="51" xfId="0" applyNumberFormat="1" applyFont="1" applyFill="1" applyBorder="1" applyAlignment="1">
      <alignment vertical="center"/>
    </xf>
    <xf numFmtId="0" fontId="41" fillId="4" borderId="0" xfId="0" applyFont="1" applyFill="1"/>
    <xf numFmtId="0" fontId="41" fillId="3" borderId="0" xfId="0" applyFont="1" applyFill="1"/>
    <xf numFmtId="0" fontId="41" fillId="4" borderId="0" xfId="0" applyFont="1" applyFill="1" applyAlignment="1">
      <alignment wrapText="1"/>
    </xf>
    <xf numFmtId="0" fontId="42" fillId="4" borderId="0" xfId="0" applyFont="1" applyFill="1"/>
    <xf numFmtId="0" fontId="0" fillId="13" borderId="49" xfId="0" applyFill="1" applyBorder="1" applyAlignment="1">
      <alignment wrapText="1"/>
    </xf>
    <xf numFmtId="0" fontId="17" fillId="14" borderId="3" xfId="0" applyFont="1" applyFill="1" applyBorder="1" applyAlignment="1" applyProtection="1">
      <alignment vertical="center" wrapText="1"/>
      <protection locked="0"/>
    </xf>
    <xf numFmtId="0" fontId="44" fillId="0" borderId="6" xfId="0" applyFont="1" applyBorder="1" applyAlignment="1" applyProtection="1">
      <alignment horizontal="center" vertical="center"/>
      <protection locked="0"/>
    </xf>
    <xf numFmtId="0" fontId="46" fillId="14" borderId="3" xfId="0" applyFont="1" applyFill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/>
      <protection locked="0"/>
    </xf>
    <xf numFmtId="0" fontId="45" fillId="0" borderId="3" xfId="0" applyFont="1" applyBorder="1" applyAlignment="1" applyProtection="1">
      <alignment vertical="center" wrapText="1"/>
      <protection locked="0"/>
    </xf>
    <xf numFmtId="0" fontId="45" fillId="0" borderId="3" xfId="0" applyFont="1" applyBorder="1" applyAlignment="1" applyProtection="1">
      <alignment vertical="center"/>
      <protection locked="0"/>
    </xf>
    <xf numFmtId="164" fontId="22" fillId="3" borderId="3" xfId="1" applyFont="1" applyFill="1" applyBorder="1" applyAlignment="1">
      <alignment vertical="center"/>
    </xf>
    <xf numFmtId="164" fontId="22" fillId="3" borderId="3" xfId="1" applyFont="1" applyFill="1" applyBorder="1" applyAlignment="1" applyProtection="1">
      <alignment vertical="center"/>
    </xf>
    <xf numFmtId="164" fontId="22" fillId="3" borderId="7" xfId="0" applyNumberFormat="1" applyFont="1" applyFill="1" applyBorder="1" applyAlignment="1">
      <alignment vertical="center"/>
    </xf>
    <xf numFmtId="0" fontId="45" fillId="0" borderId="9" xfId="0" applyFont="1" applyBorder="1" applyAlignment="1" applyProtection="1">
      <alignment vertical="center"/>
      <protection locked="0"/>
    </xf>
    <xf numFmtId="164" fontId="22" fillId="3" borderId="9" xfId="1" applyFont="1" applyFill="1" applyBorder="1" applyAlignment="1" applyProtection="1">
      <alignment vertical="center"/>
    </xf>
    <xf numFmtId="164" fontId="22" fillId="3" borderId="10" xfId="0" applyNumberFormat="1" applyFont="1" applyFill="1" applyBorder="1" applyAlignment="1">
      <alignment vertical="center"/>
    </xf>
    <xf numFmtId="0" fontId="45" fillId="14" borderId="3" xfId="0" applyFont="1" applyFill="1" applyBorder="1" applyAlignment="1" applyProtection="1">
      <alignment vertical="center"/>
      <protection locked="0"/>
    </xf>
    <xf numFmtId="164" fontId="22" fillId="14" borderId="3" xfId="1" applyFont="1" applyFill="1" applyBorder="1" applyAlignment="1" applyProtection="1">
      <alignment vertical="center"/>
      <protection locked="0"/>
    </xf>
    <xf numFmtId="164" fontId="22" fillId="14" borderId="3" xfId="1" applyFont="1" applyFill="1" applyBorder="1" applyAlignment="1" applyProtection="1">
      <alignment vertical="center"/>
    </xf>
    <xf numFmtId="164" fontId="22" fillId="14" borderId="7" xfId="0" applyNumberFormat="1" applyFont="1" applyFill="1" applyBorder="1" applyAlignment="1">
      <alignment vertical="center"/>
    </xf>
    <xf numFmtId="0" fontId="46" fillId="14" borderId="6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164" fontId="2" fillId="3" borderId="16" xfId="1" applyFont="1" applyFill="1" applyBorder="1" applyAlignment="1">
      <alignment vertical="center"/>
    </xf>
    <xf numFmtId="0" fontId="17" fillId="7" borderId="3" xfId="0" applyFont="1" applyFill="1" applyBorder="1" applyAlignment="1" applyProtection="1">
      <alignment vertical="center"/>
      <protection locked="0"/>
    </xf>
    <xf numFmtId="0" fontId="32" fillId="0" borderId="3" xfId="0" applyFont="1" applyBorder="1" applyAlignment="1" applyProtection="1">
      <alignment horizontal="center" vertical="center" wrapText="1"/>
      <protection locked="0"/>
    </xf>
    <xf numFmtId="0" fontId="40" fillId="3" borderId="0" xfId="0" applyFont="1" applyFill="1"/>
    <xf numFmtId="0" fontId="47" fillId="3" borderId="0" xfId="0" applyFont="1" applyFill="1" applyAlignment="1">
      <alignment vertical="center"/>
    </xf>
    <xf numFmtId="171" fontId="48" fillId="17" borderId="0" xfId="0" applyNumberFormat="1" applyFont="1" applyFill="1" applyAlignment="1" applyProtection="1">
      <alignment vertical="center"/>
      <protection locked="0"/>
    </xf>
    <xf numFmtId="0" fontId="0" fillId="0" borderId="56" xfId="0" applyBorder="1" applyAlignment="1">
      <alignment vertical="center"/>
    </xf>
    <xf numFmtId="164" fontId="4" fillId="0" borderId="0" xfId="1" applyFont="1" applyBorder="1" applyAlignment="1" applyProtection="1">
      <alignment horizontal="center" vertical="center"/>
    </xf>
    <xf numFmtId="164" fontId="4" fillId="0" borderId="57" xfId="1" applyFont="1" applyBorder="1" applyAlignment="1" applyProtection="1">
      <alignment horizontal="center" vertical="center"/>
    </xf>
    <xf numFmtId="0" fontId="0" fillId="0" borderId="58" xfId="0" applyBorder="1" applyAlignment="1">
      <alignment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71" fontId="48" fillId="17" borderId="52" xfId="0" applyNumberFormat="1" applyFont="1" applyFill="1" applyBorder="1" applyAlignment="1" applyProtection="1">
      <alignment vertical="center"/>
      <protection locked="0"/>
    </xf>
    <xf numFmtId="170" fontId="12" fillId="0" borderId="0" xfId="3" applyNumberFormat="1" applyFont="1" applyAlignment="1" applyProtection="1">
      <alignment horizontal="center" vertical="center"/>
    </xf>
    <xf numFmtId="0" fontId="16" fillId="19" borderId="0" xfId="0" applyFont="1" applyFill="1" applyAlignment="1" applyProtection="1">
      <alignment vertical="center"/>
      <protection locked="0"/>
    </xf>
    <xf numFmtId="0" fontId="0" fillId="4" borderId="3" xfId="0" applyFill="1" applyBorder="1" applyAlignment="1">
      <alignment vertical="center"/>
    </xf>
    <xf numFmtId="9" fontId="12" fillId="4" borderId="61" xfId="3" applyFont="1" applyFill="1" applyBorder="1" applyAlignment="1" applyProtection="1">
      <alignment horizontal="center" vertical="center"/>
    </xf>
    <xf numFmtId="0" fontId="29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9" fillId="5" borderId="1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21" fillId="11" borderId="15" xfId="0" applyFont="1" applyFill="1" applyBorder="1" applyAlignment="1">
      <alignment horizontal="center" vertical="center"/>
    </xf>
    <xf numFmtId="0" fontId="21" fillId="11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0" fillId="16" borderId="0" xfId="0" applyFill="1" applyAlignment="1">
      <alignment horizontal="left" vertical="center" wrapText="1"/>
    </xf>
    <xf numFmtId="0" fontId="0" fillId="16" borderId="0" xfId="0" applyFill="1" applyAlignment="1">
      <alignment horizontal="left" vertical="center"/>
    </xf>
    <xf numFmtId="0" fontId="0" fillId="16" borderId="47" xfId="0" applyFill="1" applyBorder="1" applyAlignment="1">
      <alignment horizontal="left" vertical="center"/>
    </xf>
    <xf numFmtId="0" fontId="0" fillId="16" borderId="0" xfId="0" applyFill="1" applyAlignment="1">
      <alignment horizontal="center" vertical="center"/>
    </xf>
    <xf numFmtId="0" fontId="0" fillId="16" borderId="47" xfId="0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8" fillId="6" borderId="41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43" fillId="15" borderId="43" xfId="0" applyFont="1" applyFill="1" applyBorder="1" applyAlignment="1">
      <alignment horizontal="center" vertical="center" wrapText="1"/>
    </xf>
    <xf numFmtId="0" fontId="22" fillId="5" borderId="38" xfId="0" applyFont="1" applyFill="1" applyBorder="1" applyAlignment="1">
      <alignment horizontal="center" vertical="center"/>
    </xf>
    <xf numFmtId="0" fontId="22" fillId="5" borderId="39" xfId="0" applyFont="1" applyFill="1" applyBorder="1" applyAlignment="1">
      <alignment horizontal="center" vertical="center"/>
    </xf>
    <xf numFmtId="0" fontId="22" fillId="5" borderId="40" xfId="0" applyFont="1" applyFill="1" applyBorder="1" applyAlignment="1">
      <alignment horizontal="center" vertical="center"/>
    </xf>
    <xf numFmtId="0" fontId="21" fillId="11" borderId="37" xfId="0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9" fontId="8" fillId="7" borderId="0" xfId="3" applyFont="1" applyFill="1" applyAlignment="1" applyProtection="1">
      <alignment horizontal="center" vertical="center" wrapText="1"/>
    </xf>
    <xf numFmtId="0" fontId="20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0" fillId="7" borderId="0" xfId="0" applyFill="1" applyAlignment="1">
      <alignment horizontal="center" wrapText="1"/>
    </xf>
    <xf numFmtId="0" fontId="2" fillId="18" borderId="53" xfId="0" applyFont="1" applyFill="1" applyBorder="1" applyAlignment="1">
      <alignment horizontal="center" vertical="center"/>
    </xf>
    <xf numFmtId="0" fontId="2" fillId="18" borderId="54" xfId="0" applyFont="1" applyFill="1" applyBorder="1" applyAlignment="1">
      <alignment horizontal="center" vertical="center"/>
    </xf>
    <xf numFmtId="0" fontId="2" fillId="18" borderId="55" xfId="0" applyFont="1" applyFill="1" applyBorder="1" applyAlignment="1">
      <alignment horizontal="center" vertical="center"/>
    </xf>
    <xf numFmtId="0" fontId="12" fillId="19" borderId="0" xfId="0" applyFont="1" applyFill="1" applyAlignment="1" applyProtection="1">
      <alignment horizontal="center" vertical="center" wrapText="1"/>
      <protection locked="0"/>
    </xf>
    <xf numFmtId="0" fontId="49" fillId="0" borderId="18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0" fillId="0" borderId="18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5">
    <cellStyle name="Moeda" xfId="1" builtinId="4"/>
    <cellStyle name="Normal" xfId="0" builtinId="0"/>
    <cellStyle name="Porcentagem" xfId="3" builtinId="5"/>
    <cellStyle name="Vírgula" xfId="2" builtinId="3"/>
    <cellStyle name="Vírgula 2" xfId="4" xr:uid="{A636733B-FBF3-4D85-BB06-210C36371AF3}"/>
  </cellStyles>
  <dxfs count="19">
    <dxf>
      <font>
        <b/>
        <i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B9B9"/>
      <color rgb="FFFF0000"/>
      <color rgb="FFFBDB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22784</xdr:colOff>
      <xdr:row>0</xdr:row>
      <xdr:rowOff>25024</xdr:rowOff>
    </xdr:from>
    <xdr:ext cx="3285192" cy="862481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11AA560C-1B5C-4EE8-A778-386F398AA8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784" y="25024"/>
          <a:ext cx="3285192" cy="862481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2392681</xdr:colOff>
      <xdr:row>2</xdr:row>
      <xdr:rowOff>3767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BF8DED-6CC4-C099-8DEA-7308F1D9D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392680" cy="819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</xdr:col>
      <xdr:colOff>2202180</xdr:colOff>
      <xdr:row>1</xdr:row>
      <xdr:rowOff>668144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7A1FF05-5617-BEA2-52C6-D99FD1435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2232660" cy="7595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35859</xdr:colOff>
      <xdr:row>0</xdr:row>
      <xdr:rowOff>0</xdr:rowOff>
    </xdr:from>
    <xdr:to>
      <xdr:col>3</xdr:col>
      <xdr:colOff>1712258</xdr:colOff>
      <xdr:row>2</xdr:row>
      <xdr:rowOff>283897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8025A9B-66FB-F523-2FD2-5AAB39529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59" y="0"/>
          <a:ext cx="3272117" cy="1117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</xdr:colOff>
      <xdr:row>0</xdr:row>
      <xdr:rowOff>1</xdr:rowOff>
    </xdr:from>
    <xdr:to>
      <xdr:col>3</xdr:col>
      <xdr:colOff>2703945</xdr:colOff>
      <xdr:row>1</xdr:row>
      <xdr:rowOff>1138948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DA3103B-C78F-7573-697D-F6D0AE721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" y="1"/>
          <a:ext cx="4278746" cy="14522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35169</xdr:colOff>
      <xdr:row>0</xdr:row>
      <xdr:rowOff>0</xdr:rowOff>
    </xdr:from>
    <xdr:to>
      <xdr:col>3</xdr:col>
      <xdr:colOff>750276</xdr:colOff>
      <xdr:row>1</xdr:row>
      <xdr:rowOff>555062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49070B4-8C37-6E78-E934-CA020B7BC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69" y="0"/>
          <a:ext cx="2303584" cy="8012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</xdr:rowOff>
    </xdr:from>
    <xdr:to>
      <xdr:col>3</xdr:col>
      <xdr:colOff>2191516</xdr:colOff>
      <xdr:row>2</xdr:row>
      <xdr:rowOff>409575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2A7A4D1-C1E7-A032-8DAE-EFF6ED7D9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525"/>
          <a:ext cx="3544066" cy="11715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3</xdr:col>
      <xdr:colOff>1501140</xdr:colOff>
      <xdr:row>2</xdr:row>
      <xdr:rowOff>237769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A28336-C4FB-2D48-BE23-039F877E9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1"/>
          <a:ext cx="3055620" cy="10302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370840</xdr:colOff>
      <xdr:row>3</xdr:row>
      <xdr:rowOff>140970</xdr:rowOff>
    </xdr:from>
    <xdr:to>
      <xdr:col>11</xdr:col>
      <xdr:colOff>351790</xdr:colOff>
      <xdr:row>6</xdr:row>
      <xdr:rowOff>167640</xdr:rowOff>
    </xdr:to>
    <xdr:sp macro="" textlink="">
      <xdr:nvSpPr>
        <xdr:cNvPr id="4" name="Texto Explicativo: Linha 3">
          <a:extLst>
            <a:ext uri="{FF2B5EF4-FFF2-40B4-BE49-F238E27FC236}">
              <a16:creationId xmlns:a16="http://schemas.microsoft.com/office/drawing/2014/main" id="{463447AB-3BE7-4805-89C0-9D960C42EE89}"/>
            </a:ext>
          </a:extLst>
        </xdr:cNvPr>
        <xdr:cNvSpPr/>
      </xdr:nvSpPr>
      <xdr:spPr>
        <a:xfrm>
          <a:off x="11877040" y="933450"/>
          <a:ext cx="1687830" cy="643890"/>
        </a:xfrm>
        <a:prstGeom prst="borderCallout1">
          <a:avLst>
            <a:gd name="adj1" fmla="val 50069"/>
            <a:gd name="adj2" fmla="val 245"/>
            <a:gd name="adj3" fmla="val 58406"/>
            <a:gd name="adj4" fmla="val -3276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/>
            <a:t>Esse percentual deve atingir no </a:t>
          </a:r>
          <a:r>
            <a:rPr lang="pt-BR" sz="1200" b="1"/>
            <a:t>mínimo 29%</a:t>
          </a:r>
        </a:p>
      </xdr:txBody>
    </xdr:sp>
    <xdr:clientData/>
  </xdr:twoCellAnchor>
  <xdr:twoCellAnchor>
    <xdr:from>
      <xdr:col>9</xdr:col>
      <xdr:colOff>373380</xdr:colOff>
      <xdr:row>15</xdr:row>
      <xdr:rowOff>166370</xdr:rowOff>
    </xdr:from>
    <xdr:to>
      <xdr:col>12</xdr:col>
      <xdr:colOff>93980</xdr:colOff>
      <xdr:row>21</xdr:row>
      <xdr:rowOff>129540</xdr:rowOff>
    </xdr:to>
    <xdr:sp macro="" textlink="">
      <xdr:nvSpPr>
        <xdr:cNvPr id="5" name="Texto Explicativo: Linha 4">
          <a:extLst>
            <a:ext uri="{FF2B5EF4-FFF2-40B4-BE49-F238E27FC236}">
              <a16:creationId xmlns:a16="http://schemas.microsoft.com/office/drawing/2014/main" id="{48D49A21-85E4-4F63-80F6-1D5CEBE98474}"/>
            </a:ext>
          </a:extLst>
        </xdr:cNvPr>
        <xdr:cNvSpPr/>
      </xdr:nvSpPr>
      <xdr:spPr>
        <a:xfrm>
          <a:off x="11879580" y="3420110"/>
          <a:ext cx="2197100" cy="885190"/>
        </a:xfrm>
        <a:prstGeom prst="borderCallout1">
          <a:avLst>
            <a:gd name="adj1" fmla="val 50105"/>
            <a:gd name="adj2" fmla="val -10"/>
            <a:gd name="adj3" fmla="val 52148"/>
            <a:gd name="adj4" fmla="val -2546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/>
            <a:t>O total do aporte financeiro de cada ME deve ser distríbuido para cada uma das fontes de recursos (células em amarelo)</a:t>
          </a:r>
          <a:endParaRPr lang="pt-BR" sz="1200" b="1"/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708661</xdr:colOff>
      <xdr:row>3</xdr:row>
      <xdr:rowOff>204319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FFD2878-65D2-E61E-9BC0-15EFD3A7E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1" y="1"/>
          <a:ext cx="2948940" cy="996798"/>
        </a:xfrm>
        <a:prstGeom prst="rect">
          <a:avLst/>
        </a:prstGeom>
      </xdr:spPr>
    </xdr:pic>
    <xdr:clientData/>
  </xdr:twoCellAnchor>
  <xdr:twoCellAnchor>
    <xdr:from>
      <xdr:col>9</xdr:col>
      <xdr:colOff>382905</xdr:colOff>
      <xdr:row>11</xdr:row>
      <xdr:rowOff>192405</xdr:rowOff>
    </xdr:from>
    <xdr:to>
      <xdr:col>12</xdr:col>
      <xdr:colOff>103505</xdr:colOff>
      <xdr:row>14</xdr:row>
      <xdr:rowOff>219075</xdr:rowOff>
    </xdr:to>
    <xdr:sp macro="" textlink="">
      <xdr:nvSpPr>
        <xdr:cNvPr id="2" name="Texto Explicativo: Linha 1">
          <a:extLst>
            <a:ext uri="{FF2B5EF4-FFF2-40B4-BE49-F238E27FC236}">
              <a16:creationId xmlns:a16="http://schemas.microsoft.com/office/drawing/2014/main" id="{B850673B-2613-41A8-A86A-03C7742695E2}"/>
            </a:ext>
          </a:extLst>
        </xdr:cNvPr>
        <xdr:cNvSpPr/>
      </xdr:nvSpPr>
      <xdr:spPr>
        <a:xfrm>
          <a:off x="11708130" y="2668905"/>
          <a:ext cx="2130425" cy="636270"/>
        </a:xfrm>
        <a:prstGeom prst="borderCallout1">
          <a:avLst>
            <a:gd name="adj1" fmla="val 50105"/>
            <a:gd name="adj2" fmla="val -10"/>
            <a:gd name="adj3" fmla="val 69852"/>
            <a:gd name="adj4" fmla="val -1748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0"/>
            <a:t>12,5% </a:t>
          </a:r>
          <a:r>
            <a:rPr lang="pt-BR" sz="1200" b="0" baseline="0"/>
            <a:t> projetos com BNDES</a:t>
          </a:r>
          <a:br>
            <a:rPr lang="pt-BR" sz="1200" b="0" baseline="0"/>
          </a:br>
          <a:r>
            <a:rPr lang="pt-BR" sz="1200" b="0" baseline="0"/>
            <a:t>15% projetos sem BNDES</a:t>
          </a:r>
          <a:endParaRPr lang="pt-BR" sz="1200" b="0"/>
        </a:p>
      </xdr:txBody>
    </xdr:sp>
    <xdr:clientData/>
  </xdr:twoCellAnchor>
  <xdr:twoCellAnchor>
    <xdr:from>
      <xdr:col>9</xdr:col>
      <xdr:colOff>236220</xdr:colOff>
      <xdr:row>39</xdr:row>
      <xdr:rowOff>189230</xdr:rowOff>
    </xdr:from>
    <xdr:to>
      <xdr:col>11</xdr:col>
      <xdr:colOff>693420</xdr:colOff>
      <xdr:row>48</xdr:row>
      <xdr:rowOff>30480</xdr:rowOff>
    </xdr:to>
    <xdr:sp macro="" textlink="">
      <xdr:nvSpPr>
        <xdr:cNvPr id="6" name="Texto Explicativo: Linha 5">
          <a:extLst>
            <a:ext uri="{FF2B5EF4-FFF2-40B4-BE49-F238E27FC236}">
              <a16:creationId xmlns:a16="http://schemas.microsoft.com/office/drawing/2014/main" id="{D006866F-C890-497F-BF23-569AEA790974}"/>
            </a:ext>
          </a:extLst>
        </xdr:cNvPr>
        <xdr:cNvSpPr/>
      </xdr:nvSpPr>
      <xdr:spPr>
        <a:xfrm>
          <a:off x="11871960" y="8380730"/>
          <a:ext cx="2164080" cy="2165350"/>
        </a:xfrm>
        <a:prstGeom prst="borderCallout1">
          <a:avLst>
            <a:gd name="adj1" fmla="val 50105"/>
            <a:gd name="adj2" fmla="val -10"/>
            <a:gd name="adj3" fmla="val 41093"/>
            <a:gd name="adj4" fmla="val -11772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just"/>
          <a:r>
            <a:rPr lang="pt-BR" sz="1200"/>
            <a:t>As despesas</a:t>
          </a:r>
          <a:r>
            <a:rPr lang="pt-BR" sz="1200" baseline="0"/>
            <a:t> operacionais são pagas pela empresa.</a:t>
          </a:r>
          <a:br>
            <a:rPr lang="pt-BR" sz="1200" baseline="0"/>
          </a:br>
          <a:br>
            <a:rPr lang="pt-BR" sz="1200" baseline="0"/>
          </a:br>
          <a:r>
            <a:rPr lang="pt-BR" sz="1200" baseline="0"/>
            <a:t>O aporte da empresa não pode ser inferior ao valor da DOA  + Despesas Operacionais.</a:t>
          </a:r>
          <a:br>
            <a:rPr lang="pt-BR" sz="1200" baseline="0"/>
          </a:br>
          <a:endParaRPr lang="pt-BR" sz="1200" baseline="0"/>
        </a:p>
        <a:p>
          <a:pPr algn="just"/>
          <a:r>
            <a:rPr lang="pt-BR" sz="1200" baseline="0"/>
            <a:t>O Sebrae é considerado recurso da empresa, portanto pode ser utilizado nas despesas de suporte operacional. </a:t>
          </a:r>
          <a:br>
            <a:rPr lang="pt-BR" sz="1200" baseline="0"/>
          </a:br>
          <a:endParaRPr lang="pt-BR" sz="12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2548836</xdr:colOff>
      <xdr:row>1</xdr:row>
      <xdr:rowOff>679938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4B438F8-0BB5-8BE1-6F95-CD7486821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48836" cy="86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BDBAA-D983-4E07-83F9-091A9798074D}">
  <sheetPr>
    <tabColor rgb="FFC00000"/>
  </sheetPr>
  <dimension ref="A1:F28"/>
  <sheetViews>
    <sheetView showGridLines="0" showRowColHeaders="0" tabSelected="1" zoomScale="90" zoomScaleNormal="90" workbookViewId="0">
      <selection activeCell="B28" sqref="B28"/>
    </sheetView>
  </sheetViews>
  <sheetFormatPr defaultColWidth="8.6640625" defaultRowHeight="14.4" x14ac:dyDescent="0.3"/>
  <cols>
    <col min="1" max="1" width="0.44140625" style="48" customWidth="1"/>
    <col min="2" max="2" width="107.44140625" style="48" customWidth="1"/>
    <col min="3" max="3" width="2.33203125" style="48" customWidth="1"/>
    <col min="4" max="4" width="120.109375" style="48" customWidth="1"/>
    <col min="5" max="16384" width="8.6640625" style="48"/>
  </cols>
  <sheetData>
    <row r="1" spans="1:6" ht="21" customHeight="1" x14ac:dyDescent="0.3">
      <c r="B1" s="264" t="s">
        <v>215</v>
      </c>
      <c r="C1" s="264"/>
      <c r="D1" s="264"/>
    </row>
    <row r="2" spans="1:6" x14ac:dyDescent="0.3">
      <c r="B2" s="264"/>
      <c r="C2" s="264"/>
      <c r="D2" s="264"/>
    </row>
    <row r="3" spans="1:6" ht="31.95" customHeight="1" x14ac:dyDescent="0.3">
      <c r="A3" s="49"/>
      <c r="B3" s="265" t="s">
        <v>216</v>
      </c>
      <c r="C3" s="265"/>
      <c r="D3" s="265"/>
    </row>
    <row r="4" spans="1:6" ht="3.6" customHeight="1" x14ac:dyDescent="0.3"/>
    <row r="5" spans="1:6" ht="15.6" x14ac:dyDescent="0.3">
      <c r="A5" s="49"/>
      <c r="B5" s="55" t="s">
        <v>175</v>
      </c>
      <c r="C5" s="54"/>
      <c r="D5" s="55" t="s">
        <v>283</v>
      </c>
    </row>
    <row r="6" spans="1:6" ht="15.6" x14ac:dyDescent="0.3">
      <c r="B6" s="220" t="s">
        <v>284</v>
      </c>
      <c r="C6" s="221"/>
      <c r="D6" s="220" t="s">
        <v>285</v>
      </c>
    </row>
    <row r="7" spans="1:6" ht="15.6" x14ac:dyDescent="0.3">
      <c r="B7" s="220" t="s">
        <v>218</v>
      </c>
      <c r="C7" s="221"/>
      <c r="D7" s="220" t="s">
        <v>218</v>
      </c>
      <c r="E7" s="54"/>
      <c r="F7" s="54"/>
    </row>
    <row r="8" spans="1:6" ht="15.6" customHeight="1" x14ac:dyDescent="0.3">
      <c r="B8" s="222" t="s">
        <v>247</v>
      </c>
      <c r="C8" s="221"/>
      <c r="D8" s="222" t="s">
        <v>234</v>
      </c>
    </row>
    <row r="9" spans="1:6" ht="15.6" x14ac:dyDescent="0.3">
      <c r="B9" s="220" t="s">
        <v>217</v>
      </c>
      <c r="C9" s="221"/>
      <c r="D9" s="220" t="s">
        <v>236</v>
      </c>
    </row>
    <row r="10" spans="1:6" ht="15.6" x14ac:dyDescent="0.3">
      <c r="B10" s="221"/>
      <c r="C10" s="221"/>
      <c r="D10" s="220" t="s">
        <v>237</v>
      </c>
    </row>
    <row r="11" spans="1:6" ht="15.6" x14ac:dyDescent="0.3">
      <c r="B11" s="55" t="s">
        <v>219</v>
      </c>
      <c r="C11" s="221"/>
      <c r="D11" s="220" t="s">
        <v>238</v>
      </c>
    </row>
    <row r="12" spans="1:6" ht="15.6" x14ac:dyDescent="0.3">
      <c r="B12" s="220" t="s">
        <v>286</v>
      </c>
      <c r="C12" s="221"/>
      <c r="D12" s="221"/>
    </row>
    <row r="13" spans="1:6" ht="15.6" x14ac:dyDescent="0.3">
      <c r="B13" s="220" t="s">
        <v>218</v>
      </c>
      <c r="C13" s="221"/>
      <c r="D13" s="55" t="s">
        <v>228</v>
      </c>
    </row>
    <row r="14" spans="1:6" ht="15.6" customHeight="1" x14ac:dyDescent="0.3">
      <c r="B14" s="222" t="s">
        <v>220</v>
      </c>
      <c r="C14" s="221"/>
      <c r="D14" s="220" t="s">
        <v>287</v>
      </c>
    </row>
    <row r="15" spans="1:6" ht="15.6" x14ac:dyDescent="0.3">
      <c r="B15" s="220" t="s">
        <v>221</v>
      </c>
      <c r="C15" s="221"/>
      <c r="D15" s="220" t="s">
        <v>218</v>
      </c>
    </row>
    <row r="16" spans="1:6" ht="15.6" x14ac:dyDescent="0.3">
      <c r="B16" s="220" t="s">
        <v>238</v>
      </c>
      <c r="C16" s="221"/>
      <c r="D16" s="220" t="s">
        <v>229</v>
      </c>
    </row>
    <row r="17" spans="2:4" ht="15.6" x14ac:dyDescent="0.3">
      <c r="B17" s="223" t="s">
        <v>276</v>
      </c>
      <c r="C17" s="221"/>
      <c r="D17" s="220" t="s">
        <v>231</v>
      </c>
    </row>
    <row r="18" spans="2:4" ht="15.6" x14ac:dyDescent="0.3">
      <c r="B18" s="221"/>
      <c r="C18" s="221"/>
      <c r="D18" s="220" t="s">
        <v>238</v>
      </c>
    </row>
    <row r="19" spans="2:4" ht="15.6" x14ac:dyDescent="0.3">
      <c r="B19" s="55" t="s">
        <v>209</v>
      </c>
      <c r="C19" s="221"/>
      <c r="D19" s="223" t="s">
        <v>281</v>
      </c>
    </row>
    <row r="20" spans="2:4" ht="15.6" x14ac:dyDescent="0.3">
      <c r="B20" s="220" t="s">
        <v>288</v>
      </c>
      <c r="C20" s="221"/>
      <c r="D20" s="221"/>
    </row>
    <row r="21" spans="2:4" ht="15.6" x14ac:dyDescent="0.3">
      <c r="B21" s="220" t="s">
        <v>218</v>
      </c>
      <c r="C21" s="221"/>
      <c r="D21" s="55" t="s">
        <v>233</v>
      </c>
    </row>
    <row r="22" spans="2:4" ht="15.6" x14ac:dyDescent="0.3">
      <c r="B22" s="220" t="s">
        <v>222</v>
      </c>
      <c r="C22" s="221"/>
      <c r="D22" s="220" t="s">
        <v>289</v>
      </c>
    </row>
    <row r="23" spans="2:4" ht="15.6" x14ac:dyDescent="0.3">
      <c r="B23" s="220" t="s">
        <v>223</v>
      </c>
      <c r="C23" s="221"/>
      <c r="D23" s="220" t="s">
        <v>218</v>
      </c>
    </row>
    <row r="24" spans="2:4" ht="15.6" customHeight="1" x14ac:dyDescent="0.3">
      <c r="B24" s="220" t="s">
        <v>224</v>
      </c>
      <c r="C24" s="221"/>
      <c r="D24" s="222" t="s">
        <v>234</v>
      </c>
    </row>
    <row r="25" spans="2:4" ht="15.6" x14ac:dyDescent="0.3">
      <c r="B25" s="220" t="s">
        <v>238</v>
      </c>
      <c r="C25" s="221"/>
      <c r="D25" s="220" t="s">
        <v>236</v>
      </c>
    </row>
    <row r="26" spans="2:4" ht="15.6" x14ac:dyDescent="0.3">
      <c r="B26" s="221"/>
      <c r="C26" s="221"/>
      <c r="D26" s="220" t="s">
        <v>237</v>
      </c>
    </row>
    <row r="27" spans="2:4" ht="15.6" x14ac:dyDescent="0.3">
      <c r="B27" s="248" t="s">
        <v>362</v>
      </c>
      <c r="C27" s="221"/>
      <c r="D27" s="220" t="s">
        <v>238</v>
      </c>
    </row>
    <row r="28" spans="2:4" x14ac:dyDescent="0.3">
      <c r="B28" s="48" t="s">
        <v>290</v>
      </c>
    </row>
  </sheetData>
  <sheetProtection algorithmName="SHA-512" hashValue="Jrocs4/nJYe0X9UazdQDC/lpP9NQQe3cwfYf2OijzCQFn0vkPpnk/+RTbpRiz/PE7hMOaimin8r+Z7pNuHZdCg==" saltValue="ltaWv/JjFd7OLVlsMW2Hlw==" spinCount="100000" sheet="1" objects="1" scenarios="1"/>
  <mergeCells count="2">
    <mergeCell ref="B1:D2"/>
    <mergeCell ref="B3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3316F-BC05-4A4E-8018-F7411396ECEF}">
  <sheetPr>
    <tabColor theme="9" tint="-0.499984740745262"/>
  </sheetPr>
  <dimension ref="A2:D69"/>
  <sheetViews>
    <sheetView showGridLines="0" zoomScaleNormal="100" workbookViewId="0">
      <pane xSplit="1" ySplit="3" topLeftCell="C4" activePane="bottomRight" state="frozen"/>
      <selection pane="topRight" activeCell="B1" sqref="B1"/>
      <selection pane="bottomLeft" activeCell="A8" sqref="A8"/>
      <selection pane="bottomRight" activeCell="D21" sqref="D21"/>
    </sheetView>
  </sheetViews>
  <sheetFormatPr defaultRowHeight="14.4" x14ac:dyDescent="0.3"/>
  <cols>
    <col min="1" max="2" width="2" hidden="1" customWidth="1"/>
    <col min="3" max="3" width="122.33203125" customWidth="1"/>
    <col min="4" max="4" width="11.6640625" style="8" bestFit="1" customWidth="1"/>
  </cols>
  <sheetData>
    <row r="2" spans="3:4" ht="54.6" customHeight="1" thickBot="1" x14ac:dyDescent="0.35"/>
    <row r="3" spans="3:4" ht="15" thickBot="1" x14ac:dyDescent="0.35">
      <c r="C3" s="218" t="s">
        <v>104</v>
      </c>
      <c r="D3" s="219" t="s">
        <v>7</v>
      </c>
    </row>
    <row r="4" spans="3:4" x14ac:dyDescent="0.3">
      <c r="C4" s="216" t="s">
        <v>343</v>
      </c>
      <c r="D4" s="217">
        <v>1500</v>
      </c>
    </row>
    <row r="5" spans="3:4" x14ac:dyDescent="0.3">
      <c r="C5" s="246" t="s">
        <v>344</v>
      </c>
      <c r="D5" s="209">
        <f>D4+1500</f>
        <v>3000</v>
      </c>
    </row>
    <row r="6" spans="3:4" x14ac:dyDescent="0.3">
      <c r="C6" s="246" t="s">
        <v>345</v>
      </c>
      <c r="D6" s="209">
        <f>D5+1500</f>
        <v>4500</v>
      </c>
    </row>
    <row r="7" spans="3:4" x14ac:dyDescent="0.3">
      <c r="C7" s="246" t="s">
        <v>346</v>
      </c>
      <c r="D7" s="209">
        <f>D6+1500</f>
        <v>6000</v>
      </c>
    </row>
    <row r="8" spans="3:4" x14ac:dyDescent="0.3">
      <c r="C8" s="246" t="s">
        <v>347</v>
      </c>
      <c r="D8" s="209">
        <f>D7+1500</f>
        <v>7500</v>
      </c>
    </row>
    <row r="9" spans="3:4" x14ac:dyDescent="0.3">
      <c r="C9" s="246" t="s">
        <v>348</v>
      </c>
      <c r="D9" s="209">
        <f>D8+1500</f>
        <v>9000</v>
      </c>
    </row>
    <row r="10" spans="3:4" x14ac:dyDescent="0.3">
      <c r="C10" s="207" t="s">
        <v>349</v>
      </c>
      <c r="D10" s="210">
        <v>1000</v>
      </c>
    </row>
    <row r="11" spans="3:4" x14ac:dyDescent="0.3">
      <c r="C11" s="207" t="s">
        <v>350</v>
      </c>
      <c r="D11" s="210">
        <v>1500</v>
      </c>
    </row>
    <row r="12" spans="3:4" x14ac:dyDescent="0.3">
      <c r="C12" s="207" t="s">
        <v>351</v>
      </c>
      <c r="D12" s="210">
        <v>2000</v>
      </c>
    </row>
    <row r="13" spans="3:4" x14ac:dyDescent="0.3">
      <c r="C13" s="207" t="s">
        <v>105</v>
      </c>
      <c r="D13" s="210">
        <v>1500</v>
      </c>
    </row>
    <row r="14" spans="3:4" x14ac:dyDescent="0.3">
      <c r="C14" s="207" t="s">
        <v>106</v>
      </c>
      <c r="D14" s="210">
        <v>2000</v>
      </c>
    </row>
    <row r="15" spans="3:4" x14ac:dyDescent="0.3">
      <c r="C15" s="207" t="s">
        <v>107</v>
      </c>
      <c r="D15" s="210">
        <v>2500</v>
      </c>
    </row>
    <row r="16" spans="3:4" x14ac:dyDescent="0.3">
      <c r="C16" s="207" t="s">
        <v>108</v>
      </c>
      <c r="D16" s="210">
        <v>3000</v>
      </c>
    </row>
    <row r="17" spans="3:4" x14ac:dyDescent="0.3">
      <c r="C17" s="207" t="s">
        <v>109</v>
      </c>
      <c r="D17" s="210">
        <v>3500</v>
      </c>
    </row>
    <row r="18" spans="3:4" x14ac:dyDescent="0.3">
      <c r="C18" s="207" t="s">
        <v>110</v>
      </c>
      <c r="D18" s="210">
        <v>4000</v>
      </c>
    </row>
    <row r="19" spans="3:4" x14ac:dyDescent="0.3">
      <c r="C19" s="207" t="s">
        <v>111</v>
      </c>
      <c r="D19" s="210">
        <v>4500</v>
      </c>
    </row>
    <row r="20" spans="3:4" x14ac:dyDescent="0.3">
      <c r="C20" s="207" t="s">
        <v>352</v>
      </c>
      <c r="D20" s="210">
        <v>0</v>
      </c>
    </row>
    <row r="21" spans="3:4" x14ac:dyDescent="0.3">
      <c r="C21" s="216" t="s">
        <v>326</v>
      </c>
      <c r="D21" s="217">
        <v>800</v>
      </c>
    </row>
    <row r="22" spans="3:4" x14ac:dyDescent="0.3">
      <c r="C22" s="207" t="s">
        <v>291</v>
      </c>
      <c r="D22" s="209">
        <v>1500</v>
      </c>
    </row>
    <row r="23" spans="3:4" x14ac:dyDescent="0.3">
      <c r="C23" s="207" t="s">
        <v>339</v>
      </c>
      <c r="D23" s="209">
        <v>1300</v>
      </c>
    </row>
    <row r="24" spans="3:4" x14ac:dyDescent="0.3">
      <c r="C24" s="207" t="s">
        <v>292</v>
      </c>
      <c r="D24" s="209">
        <v>1200</v>
      </c>
    </row>
    <row r="25" spans="3:4" x14ac:dyDescent="0.3">
      <c r="C25" s="207" t="s">
        <v>293</v>
      </c>
      <c r="D25" s="209">
        <v>1000</v>
      </c>
    </row>
    <row r="26" spans="3:4" x14ac:dyDescent="0.3">
      <c r="C26" s="207" t="s">
        <v>294</v>
      </c>
      <c r="D26" s="209">
        <v>1600</v>
      </c>
    </row>
    <row r="27" spans="3:4" x14ac:dyDescent="0.3">
      <c r="C27" s="207" t="s">
        <v>295</v>
      </c>
      <c r="D27" s="210">
        <v>2000</v>
      </c>
    </row>
    <row r="28" spans="3:4" x14ac:dyDescent="0.3">
      <c r="C28" s="207" t="s">
        <v>296</v>
      </c>
      <c r="D28" s="211">
        <v>2400</v>
      </c>
    </row>
    <row r="29" spans="3:4" x14ac:dyDescent="0.3">
      <c r="C29" s="207" t="s">
        <v>297</v>
      </c>
      <c r="D29" s="211">
        <v>1400</v>
      </c>
    </row>
    <row r="30" spans="3:4" x14ac:dyDescent="0.3">
      <c r="C30" s="207" t="s">
        <v>298</v>
      </c>
      <c r="D30" s="211">
        <v>1750</v>
      </c>
    </row>
    <row r="31" spans="3:4" x14ac:dyDescent="0.3">
      <c r="C31" s="207" t="s">
        <v>299</v>
      </c>
      <c r="D31" s="211">
        <v>2100</v>
      </c>
    </row>
    <row r="32" spans="3:4" x14ac:dyDescent="0.3">
      <c r="C32" s="207" t="s">
        <v>300</v>
      </c>
      <c r="D32" s="211">
        <v>1270</v>
      </c>
    </row>
    <row r="33" spans="3:4" x14ac:dyDescent="0.3">
      <c r="C33" s="207" t="s">
        <v>301</v>
      </c>
      <c r="D33" s="211">
        <v>1580</v>
      </c>
    </row>
    <row r="34" spans="3:4" x14ac:dyDescent="0.3">
      <c r="C34" s="207" t="s">
        <v>302</v>
      </c>
      <c r="D34" s="211">
        <v>1900</v>
      </c>
    </row>
    <row r="35" spans="3:4" x14ac:dyDescent="0.3">
      <c r="C35" s="208" t="s">
        <v>303</v>
      </c>
      <c r="D35" s="211">
        <v>2150</v>
      </c>
    </row>
    <row r="36" spans="3:4" x14ac:dyDescent="0.3">
      <c r="C36" s="208" t="s">
        <v>304</v>
      </c>
      <c r="D36" s="211">
        <v>2670</v>
      </c>
    </row>
    <row r="37" spans="3:4" x14ac:dyDescent="0.3">
      <c r="C37" s="208" t="s">
        <v>305</v>
      </c>
      <c r="D37" s="211">
        <v>3200</v>
      </c>
    </row>
    <row r="38" spans="3:4" x14ac:dyDescent="0.3">
      <c r="C38" s="208" t="s">
        <v>306</v>
      </c>
      <c r="D38" s="211">
        <v>1870</v>
      </c>
    </row>
    <row r="39" spans="3:4" x14ac:dyDescent="0.3">
      <c r="C39" s="208" t="s">
        <v>307</v>
      </c>
      <c r="D39" s="211">
        <v>2330</v>
      </c>
    </row>
    <row r="40" spans="3:4" x14ac:dyDescent="0.3">
      <c r="C40" s="208" t="s">
        <v>308</v>
      </c>
      <c r="D40" s="211">
        <v>2800</v>
      </c>
    </row>
    <row r="41" spans="3:4" x14ac:dyDescent="0.3">
      <c r="C41" s="208" t="s">
        <v>309</v>
      </c>
      <c r="D41" s="211">
        <v>1735</v>
      </c>
    </row>
    <row r="42" spans="3:4" x14ac:dyDescent="0.3">
      <c r="C42" s="208" t="s">
        <v>310</v>
      </c>
      <c r="D42" s="211">
        <v>2170</v>
      </c>
    </row>
    <row r="43" spans="3:4" x14ac:dyDescent="0.3">
      <c r="C43" s="208" t="s">
        <v>311</v>
      </c>
      <c r="D43" s="211">
        <v>2600</v>
      </c>
    </row>
    <row r="44" spans="3:4" x14ac:dyDescent="0.3">
      <c r="C44" s="208" t="s">
        <v>312</v>
      </c>
      <c r="D44" s="211">
        <v>3000</v>
      </c>
    </row>
    <row r="45" spans="3:4" x14ac:dyDescent="0.3">
      <c r="C45" s="208" t="s">
        <v>313</v>
      </c>
      <c r="D45" s="211">
        <v>3750</v>
      </c>
    </row>
    <row r="46" spans="3:4" x14ac:dyDescent="0.3">
      <c r="C46" s="208" t="s">
        <v>314</v>
      </c>
      <c r="D46" s="211">
        <v>4500</v>
      </c>
    </row>
    <row r="47" spans="3:4" x14ac:dyDescent="0.3">
      <c r="C47" s="208" t="s">
        <v>315</v>
      </c>
      <c r="D47" s="211">
        <v>2600</v>
      </c>
    </row>
    <row r="48" spans="3:4" x14ac:dyDescent="0.3">
      <c r="C48" s="208" t="s">
        <v>316</v>
      </c>
      <c r="D48" s="211">
        <v>3250</v>
      </c>
    </row>
    <row r="49" spans="3:4" x14ac:dyDescent="0.3">
      <c r="C49" s="208" t="s">
        <v>317</v>
      </c>
      <c r="D49" s="211">
        <v>3900</v>
      </c>
    </row>
    <row r="50" spans="3:4" x14ac:dyDescent="0.3">
      <c r="C50" s="208" t="s">
        <v>318</v>
      </c>
      <c r="D50" s="210">
        <v>2270</v>
      </c>
    </row>
    <row r="51" spans="3:4" x14ac:dyDescent="0.3">
      <c r="C51" s="208" t="s">
        <v>319</v>
      </c>
      <c r="D51" s="210">
        <v>2830</v>
      </c>
    </row>
    <row r="52" spans="3:4" x14ac:dyDescent="0.3">
      <c r="C52" s="208" t="s">
        <v>320</v>
      </c>
      <c r="D52" s="210">
        <v>3400</v>
      </c>
    </row>
    <row r="53" spans="3:4" x14ac:dyDescent="0.3">
      <c r="C53" s="224" t="s">
        <v>321</v>
      </c>
      <c r="D53" s="210">
        <v>3000</v>
      </c>
    </row>
    <row r="54" spans="3:4" x14ac:dyDescent="0.3">
      <c r="C54" s="224" t="s">
        <v>322</v>
      </c>
      <c r="D54" s="210">
        <v>3750</v>
      </c>
    </row>
    <row r="55" spans="3:4" x14ac:dyDescent="0.3">
      <c r="C55" s="224" t="s">
        <v>323</v>
      </c>
      <c r="D55" s="210">
        <v>4500</v>
      </c>
    </row>
    <row r="56" spans="3:4" x14ac:dyDescent="0.3">
      <c r="C56" s="224" t="s">
        <v>324</v>
      </c>
      <c r="D56" s="210">
        <v>6000</v>
      </c>
    </row>
    <row r="57" spans="3:4" x14ac:dyDescent="0.3">
      <c r="C57" s="224" t="s">
        <v>327</v>
      </c>
      <c r="D57" s="210">
        <v>2250</v>
      </c>
    </row>
    <row r="58" spans="3:4" x14ac:dyDescent="0.3">
      <c r="C58" s="224" t="s">
        <v>328</v>
      </c>
      <c r="D58" s="210">
        <v>2820</v>
      </c>
    </row>
    <row r="59" spans="3:4" x14ac:dyDescent="0.3">
      <c r="C59" s="224" t="s">
        <v>329</v>
      </c>
      <c r="D59" s="211">
        <v>3375</v>
      </c>
    </row>
    <row r="60" spans="3:4" x14ac:dyDescent="0.3">
      <c r="C60" s="224" t="s">
        <v>330</v>
      </c>
      <c r="D60" s="211">
        <v>4500</v>
      </c>
    </row>
    <row r="61" spans="3:4" x14ac:dyDescent="0.3">
      <c r="C61" s="224" t="s">
        <v>331</v>
      </c>
      <c r="D61" s="211">
        <v>1800</v>
      </c>
    </row>
    <row r="62" spans="3:4" x14ac:dyDescent="0.3">
      <c r="C62" s="224" t="s">
        <v>332</v>
      </c>
      <c r="D62" s="211">
        <v>2250</v>
      </c>
    </row>
    <row r="63" spans="3:4" x14ac:dyDescent="0.3">
      <c r="C63" s="224" t="s">
        <v>333</v>
      </c>
      <c r="D63" s="211">
        <v>2700</v>
      </c>
    </row>
    <row r="64" spans="3:4" x14ac:dyDescent="0.3">
      <c r="C64" s="224" t="s">
        <v>334</v>
      </c>
      <c r="D64" s="211">
        <v>3600</v>
      </c>
    </row>
    <row r="65" spans="3:4" x14ac:dyDescent="0.3">
      <c r="C65" s="224" t="s">
        <v>335</v>
      </c>
      <c r="D65" s="211">
        <v>1250</v>
      </c>
    </row>
    <row r="66" spans="3:4" x14ac:dyDescent="0.3">
      <c r="C66" s="224" t="s">
        <v>336</v>
      </c>
      <c r="D66" s="211">
        <v>1565</v>
      </c>
    </row>
    <row r="67" spans="3:4" x14ac:dyDescent="0.3">
      <c r="C67" s="224" t="s">
        <v>337</v>
      </c>
      <c r="D67" s="211">
        <v>1875</v>
      </c>
    </row>
    <row r="68" spans="3:4" x14ac:dyDescent="0.3">
      <c r="C68" s="224" t="s">
        <v>338</v>
      </c>
      <c r="D68" s="211">
        <v>2500</v>
      </c>
    </row>
    <row r="69" spans="3:4" x14ac:dyDescent="0.3">
      <c r="C69" s="208" t="s">
        <v>341</v>
      </c>
      <c r="D69" s="211">
        <v>1000</v>
      </c>
    </row>
  </sheetData>
  <sheetProtection algorithmName="SHA-512" hashValue="PjwQYItVFl6kJ6C9MtxTP5cTYRu112OYnkyc0CjZK0Y4T64LaG08ZQyf9u1Jv62nGvVs2DOZv0fYbBHhc3ZVwA==" saltValue="JZ1QzQMgzrvU7D+ObroYsg==" spinCount="100000" sheet="1" objects="1" scenarios="1"/>
  <sortState xmlns:xlrd2="http://schemas.microsoft.com/office/spreadsheetml/2017/richdata2" ref="C21:D69">
    <sortCondition ref="C21:C69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B0D47-E14C-4FB2-B85C-FFDE71990C78}">
  <sheetPr>
    <tabColor theme="9" tint="-0.499984740745262"/>
  </sheetPr>
  <dimension ref="A2:K82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RowHeight="14.4" x14ac:dyDescent="0.3"/>
  <cols>
    <col min="1" max="1" width="116.5546875" bestFit="1" customWidth="1"/>
    <col min="2" max="2" width="16.5546875" style="30" customWidth="1"/>
    <col min="3" max="3" width="8.5546875" style="16" bestFit="1" customWidth="1"/>
    <col min="4" max="4" width="9.6640625" style="8" bestFit="1" customWidth="1"/>
    <col min="5" max="5" width="11.5546875" style="8" bestFit="1" customWidth="1"/>
    <col min="6" max="7" width="14.33203125" style="8" bestFit="1" customWidth="1"/>
    <col min="8" max="8" width="11.44140625" bestFit="1" customWidth="1"/>
  </cols>
  <sheetData>
    <row r="2" spans="1:11" ht="49.95" customHeight="1" x14ac:dyDescent="0.3">
      <c r="D2" s="324" t="s">
        <v>116</v>
      </c>
      <c r="E2" s="324"/>
      <c r="F2" s="324"/>
    </row>
    <row r="3" spans="1:11" x14ac:dyDescent="0.3">
      <c r="A3" s="27" t="s">
        <v>39</v>
      </c>
      <c r="B3" s="31" t="s">
        <v>40</v>
      </c>
      <c r="C3" s="28" t="s">
        <v>42</v>
      </c>
      <c r="D3" s="17" t="s">
        <v>117</v>
      </c>
      <c r="E3" s="17" t="s">
        <v>118</v>
      </c>
      <c r="F3" s="17" t="s">
        <v>119</v>
      </c>
      <c r="G3" s="17" t="s">
        <v>41</v>
      </c>
      <c r="H3" s="17" t="s">
        <v>120</v>
      </c>
    </row>
    <row r="4" spans="1:11" x14ac:dyDescent="0.3">
      <c r="A4" s="3" t="s">
        <v>122</v>
      </c>
      <c r="B4" s="32">
        <v>39690</v>
      </c>
      <c r="C4" s="26">
        <v>0.1</v>
      </c>
      <c r="D4" s="9"/>
      <c r="E4" s="9"/>
      <c r="F4" s="9">
        <f t="shared" ref="F4:F35" si="0">B4*C4</f>
        <v>3969</v>
      </c>
      <c r="G4" s="18">
        <f t="shared" ref="G4:G35" si="1">D4+E4+F4</f>
        <v>3969</v>
      </c>
      <c r="H4" s="29">
        <f t="shared" ref="H4:H35" si="2">G4/1200</f>
        <v>3.3075000000000001</v>
      </c>
      <c r="I4" s="1"/>
      <c r="J4" s="1"/>
      <c r="K4" s="1"/>
    </row>
    <row r="5" spans="1:11" x14ac:dyDescent="0.3">
      <c r="A5" s="3" t="s">
        <v>122</v>
      </c>
      <c r="B5" s="32">
        <v>39690</v>
      </c>
      <c r="C5" s="26">
        <v>0.1</v>
      </c>
      <c r="D5" s="5"/>
      <c r="E5" s="5"/>
      <c r="F5" s="9">
        <f t="shared" si="0"/>
        <v>3969</v>
      </c>
      <c r="G5" s="18">
        <f t="shared" si="1"/>
        <v>3969</v>
      </c>
      <c r="H5" s="29">
        <f t="shared" si="2"/>
        <v>3.3075000000000001</v>
      </c>
      <c r="I5" s="1"/>
      <c r="J5" s="1"/>
      <c r="K5" s="1"/>
    </row>
    <row r="6" spans="1:11" x14ac:dyDescent="0.3">
      <c r="A6" s="3" t="s">
        <v>123</v>
      </c>
      <c r="B6" s="32">
        <v>215009.63</v>
      </c>
      <c r="C6" s="26">
        <v>0.1</v>
      </c>
      <c r="D6" s="9"/>
      <c r="E6" s="9"/>
      <c r="F6" s="9">
        <f t="shared" si="0"/>
        <v>21500.963000000003</v>
      </c>
      <c r="G6" s="18">
        <f t="shared" si="1"/>
        <v>21500.963000000003</v>
      </c>
      <c r="H6" s="29">
        <f t="shared" si="2"/>
        <v>17.91746916666667</v>
      </c>
      <c r="I6" s="1"/>
      <c r="J6" s="1"/>
      <c r="K6" s="1"/>
    </row>
    <row r="7" spans="1:11" x14ac:dyDescent="0.3">
      <c r="A7" s="3" t="s">
        <v>124</v>
      </c>
      <c r="B7" s="32">
        <v>4000</v>
      </c>
      <c r="C7" s="26">
        <v>0.1</v>
      </c>
      <c r="D7" s="9"/>
      <c r="E7" s="9"/>
      <c r="F7" s="9">
        <f t="shared" si="0"/>
        <v>400</v>
      </c>
      <c r="G7" s="18">
        <f t="shared" si="1"/>
        <v>400</v>
      </c>
      <c r="H7" s="29">
        <f t="shared" si="2"/>
        <v>0.33333333333333331</v>
      </c>
      <c r="I7" s="1"/>
      <c r="J7" s="1"/>
      <c r="K7" s="1"/>
    </row>
    <row r="8" spans="1:11" x14ac:dyDescent="0.3">
      <c r="A8" s="3" t="s">
        <v>125</v>
      </c>
      <c r="B8" s="32">
        <v>3504</v>
      </c>
      <c r="C8" s="26">
        <v>0.1</v>
      </c>
      <c r="D8" s="9"/>
      <c r="E8" s="9"/>
      <c r="F8" s="9">
        <f t="shared" si="0"/>
        <v>350.40000000000003</v>
      </c>
      <c r="G8" s="18">
        <f t="shared" si="1"/>
        <v>350.40000000000003</v>
      </c>
      <c r="H8" s="29">
        <f t="shared" si="2"/>
        <v>0.29200000000000004</v>
      </c>
      <c r="I8" s="1"/>
      <c r="J8" s="1"/>
      <c r="K8" s="1"/>
    </row>
    <row r="9" spans="1:11" x14ac:dyDescent="0.3">
      <c r="A9" s="3" t="s">
        <v>126</v>
      </c>
      <c r="B9" s="32">
        <v>89000</v>
      </c>
      <c r="C9" s="26">
        <v>0.1</v>
      </c>
      <c r="D9" s="5"/>
      <c r="E9" s="5"/>
      <c r="F9" s="9">
        <f t="shared" si="0"/>
        <v>8900</v>
      </c>
      <c r="G9" s="18">
        <f t="shared" si="1"/>
        <v>8900</v>
      </c>
      <c r="H9" s="29">
        <f t="shared" si="2"/>
        <v>7.416666666666667</v>
      </c>
      <c r="I9" s="1"/>
      <c r="J9" s="1"/>
      <c r="K9" s="1"/>
    </row>
    <row r="10" spans="1:11" x14ac:dyDescent="0.3">
      <c r="A10" s="3" t="s">
        <v>127</v>
      </c>
      <c r="B10" s="32">
        <v>2180</v>
      </c>
      <c r="C10" s="26">
        <v>0.1</v>
      </c>
      <c r="D10" s="9"/>
      <c r="E10" s="9"/>
      <c r="F10" s="9">
        <f t="shared" si="0"/>
        <v>218</v>
      </c>
      <c r="G10" s="18">
        <f t="shared" si="1"/>
        <v>218</v>
      </c>
      <c r="H10" s="29">
        <f t="shared" si="2"/>
        <v>0.18166666666666667</v>
      </c>
      <c r="I10" s="1"/>
      <c r="J10" s="1"/>
      <c r="K10" s="1"/>
    </row>
    <row r="11" spans="1:11" x14ac:dyDescent="0.3">
      <c r="A11" s="3" t="s">
        <v>128</v>
      </c>
      <c r="B11" s="32">
        <v>151999</v>
      </c>
      <c r="C11" s="26">
        <v>0.1</v>
      </c>
      <c r="D11" s="5"/>
      <c r="E11" s="5"/>
      <c r="F11" s="9">
        <f t="shared" si="0"/>
        <v>15199.900000000001</v>
      </c>
      <c r="G11" s="18">
        <f t="shared" si="1"/>
        <v>15199.900000000001</v>
      </c>
      <c r="H11" s="29">
        <f t="shared" si="2"/>
        <v>12.666583333333335</v>
      </c>
      <c r="I11" s="1"/>
      <c r="J11" s="1"/>
      <c r="K11" s="1"/>
    </row>
    <row r="12" spans="1:11" x14ac:dyDescent="0.3">
      <c r="A12" s="3" t="s">
        <v>129</v>
      </c>
      <c r="B12" s="32">
        <v>99400</v>
      </c>
      <c r="C12" s="26">
        <v>0.1</v>
      </c>
      <c r="D12" s="5"/>
      <c r="E12" s="5"/>
      <c r="F12" s="9">
        <f t="shared" si="0"/>
        <v>9940</v>
      </c>
      <c r="G12" s="18">
        <f t="shared" si="1"/>
        <v>9940</v>
      </c>
      <c r="H12" s="29">
        <f t="shared" si="2"/>
        <v>8.2833333333333332</v>
      </c>
      <c r="I12" s="1"/>
      <c r="J12" s="1"/>
      <c r="K12" s="1"/>
    </row>
    <row r="13" spans="1:11" x14ac:dyDescent="0.3">
      <c r="A13" s="3" t="s">
        <v>266</v>
      </c>
      <c r="B13" s="32">
        <v>814.67</v>
      </c>
      <c r="C13" s="26">
        <v>0.1</v>
      </c>
      <c r="D13" s="5"/>
      <c r="E13" s="5"/>
      <c r="F13" s="9">
        <f t="shared" si="0"/>
        <v>81.466999999999999</v>
      </c>
      <c r="G13" s="18">
        <f t="shared" si="1"/>
        <v>81.466999999999999</v>
      </c>
      <c r="H13" s="29">
        <f t="shared" si="2"/>
        <v>6.7889166666666667E-2</v>
      </c>
      <c r="I13" s="1"/>
      <c r="J13" s="1"/>
      <c r="K13" s="1"/>
    </row>
    <row r="14" spans="1:11" x14ac:dyDescent="0.3">
      <c r="A14" s="3" t="s">
        <v>130</v>
      </c>
      <c r="B14" s="32">
        <v>415000</v>
      </c>
      <c r="C14" s="26">
        <v>0.1</v>
      </c>
      <c r="D14" s="5"/>
      <c r="E14" s="5"/>
      <c r="F14" s="9">
        <f t="shared" si="0"/>
        <v>41500</v>
      </c>
      <c r="G14" s="18">
        <f t="shared" si="1"/>
        <v>41500</v>
      </c>
      <c r="H14" s="29">
        <f t="shared" si="2"/>
        <v>34.583333333333336</v>
      </c>
      <c r="I14" s="1"/>
      <c r="J14" s="1"/>
      <c r="K14" s="1"/>
    </row>
    <row r="15" spans="1:11" x14ac:dyDescent="0.3">
      <c r="A15" s="3" t="s">
        <v>131</v>
      </c>
      <c r="B15" s="32">
        <v>2489</v>
      </c>
      <c r="C15" s="26">
        <v>0.1</v>
      </c>
      <c r="D15" s="9"/>
      <c r="E15" s="9"/>
      <c r="F15" s="9">
        <f t="shared" si="0"/>
        <v>248.9</v>
      </c>
      <c r="G15" s="18">
        <f t="shared" si="1"/>
        <v>248.9</v>
      </c>
      <c r="H15" s="29">
        <f t="shared" si="2"/>
        <v>0.20741666666666667</v>
      </c>
      <c r="I15" s="1"/>
      <c r="J15" s="1"/>
      <c r="K15" s="1"/>
    </row>
    <row r="16" spans="1:11" x14ac:dyDescent="0.3">
      <c r="A16" s="3" t="s">
        <v>132</v>
      </c>
      <c r="B16" s="32">
        <v>12000</v>
      </c>
      <c r="C16" s="26">
        <v>0.1</v>
      </c>
      <c r="D16" s="5"/>
      <c r="E16" s="5"/>
      <c r="F16" s="9">
        <f t="shared" si="0"/>
        <v>1200</v>
      </c>
      <c r="G16" s="18">
        <f t="shared" si="1"/>
        <v>1200</v>
      </c>
      <c r="H16" s="29">
        <f t="shared" si="2"/>
        <v>1</v>
      </c>
      <c r="I16" s="1"/>
      <c r="J16" s="1"/>
      <c r="K16" s="1"/>
    </row>
    <row r="17" spans="1:11" x14ac:dyDescent="0.3">
      <c r="A17" s="3" t="s">
        <v>253</v>
      </c>
      <c r="B17" s="32">
        <v>4420</v>
      </c>
      <c r="C17" s="26">
        <v>0.1</v>
      </c>
      <c r="D17" s="5"/>
      <c r="E17" s="5"/>
      <c r="F17" s="9">
        <f t="shared" si="0"/>
        <v>442</v>
      </c>
      <c r="G17" s="18">
        <f t="shared" si="1"/>
        <v>442</v>
      </c>
      <c r="H17" s="29">
        <f t="shared" si="2"/>
        <v>0.36833333333333335</v>
      </c>
      <c r="I17" s="1"/>
      <c r="J17" s="1"/>
      <c r="K17" s="1"/>
    </row>
    <row r="18" spans="1:11" x14ac:dyDescent="0.3">
      <c r="A18" s="3" t="s">
        <v>133</v>
      </c>
      <c r="B18" s="32">
        <v>92136</v>
      </c>
      <c r="C18" s="26">
        <v>0.1</v>
      </c>
      <c r="D18" s="5"/>
      <c r="E18" s="5"/>
      <c r="F18" s="9">
        <f t="shared" si="0"/>
        <v>9213.6</v>
      </c>
      <c r="G18" s="18">
        <f t="shared" si="1"/>
        <v>9213.6</v>
      </c>
      <c r="H18" s="29">
        <f t="shared" si="2"/>
        <v>7.6779999999999999</v>
      </c>
      <c r="I18" s="1"/>
      <c r="J18" s="1"/>
      <c r="K18" s="1"/>
    </row>
    <row r="19" spans="1:11" x14ac:dyDescent="0.3">
      <c r="A19" s="3" t="s">
        <v>134</v>
      </c>
      <c r="B19" s="32">
        <v>1978</v>
      </c>
      <c r="C19" s="26">
        <v>0.1</v>
      </c>
      <c r="D19" s="5"/>
      <c r="E19" s="5"/>
      <c r="F19" s="9">
        <f t="shared" si="0"/>
        <v>197.8</v>
      </c>
      <c r="G19" s="18">
        <f t="shared" si="1"/>
        <v>197.8</v>
      </c>
      <c r="H19" s="29">
        <f t="shared" si="2"/>
        <v>0.16483333333333333</v>
      </c>
      <c r="I19" s="1"/>
      <c r="J19" s="1"/>
      <c r="K19" s="1"/>
    </row>
    <row r="20" spans="1:11" x14ac:dyDescent="0.3">
      <c r="A20" s="3" t="s">
        <v>135</v>
      </c>
      <c r="B20" s="32">
        <v>5799</v>
      </c>
      <c r="C20" s="26">
        <v>0.1</v>
      </c>
      <c r="D20" s="5"/>
      <c r="E20" s="5"/>
      <c r="F20" s="9">
        <f t="shared" si="0"/>
        <v>579.9</v>
      </c>
      <c r="G20" s="18">
        <f t="shared" si="1"/>
        <v>579.9</v>
      </c>
      <c r="H20" s="29">
        <f t="shared" si="2"/>
        <v>0.48324999999999996</v>
      </c>
      <c r="I20" s="1"/>
      <c r="J20" s="1"/>
      <c r="K20" s="1"/>
    </row>
    <row r="21" spans="1:11" x14ac:dyDescent="0.3">
      <c r="A21" s="3" t="s">
        <v>261</v>
      </c>
      <c r="B21" s="32">
        <v>23609</v>
      </c>
      <c r="C21" s="26">
        <v>0.1</v>
      </c>
      <c r="D21" s="5"/>
      <c r="E21" s="5"/>
      <c r="F21" s="9">
        <f t="shared" si="0"/>
        <v>2360.9</v>
      </c>
      <c r="G21" s="18">
        <f t="shared" si="1"/>
        <v>2360.9</v>
      </c>
      <c r="H21" s="29">
        <f t="shared" si="2"/>
        <v>1.9674166666666668</v>
      </c>
      <c r="I21" s="1"/>
      <c r="J21" s="1"/>
      <c r="K21" s="1"/>
    </row>
    <row r="22" spans="1:11" x14ac:dyDescent="0.3">
      <c r="A22" s="3" t="s">
        <v>252</v>
      </c>
      <c r="B22" s="32">
        <v>29800</v>
      </c>
      <c r="C22" s="26">
        <v>0.1</v>
      </c>
      <c r="D22" s="5"/>
      <c r="E22" s="5"/>
      <c r="F22" s="9">
        <f t="shared" si="0"/>
        <v>2980</v>
      </c>
      <c r="G22" s="18">
        <f t="shared" si="1"/>
        <v>2980</v>
      </c>
      <c r="H22" s="29">
        <f t="shared" si="2"/>
        <v>2.4833333333333334</v>
      </c>
      <c r="I22" s="1"/>
      <c r="J22" s="1"/>
      <c r="K22" s="1"/>
    </row>
    <row r="23" spans="1:11" x14ac:dyDescent="0.3">
      <c r="A23" s="3" t="s">
        <v>136</v>
      </c>
      <c r="B23" s="32">
        <v>3026</v>
      </c>
      <c r="C23" s="26">
        <v>0.1</v>
      </c>
      <c r="D23" s="5"/>
      <c r="E23" s="5"/>
      <c r="F23" s="9">
        <f t="shared" si="0"/>
        <v>302.60000000000002</v>
      </c>
      <c r="G23" s="18">
        <f t="shared" si="1"/>
        <v>302.60000000000002</v>
      </c>
      <c r="H23" s="29">
        <f t="shared" si="2"/>
        <v>0.25216666666666671</v>
      </c>
      <c r="I23" s="1"/>
      <c r="J23" s="1"/>
      <c r="K23" s="1"/>
    </row>
    <row r="24" spans="1:11" x14ac:dyDescent="0.3">
      <c r="A24" s="3" t="s">
        <v>137</v>
      </c>
      <c r="B24" s="32">
        <v>28800</v>
      </c>
      <c r="C24" s="26">
        <v>0.1</v>
      </c>
      <c r="D24" s="5"/>
      <c r="E24" s="5"/>
      <c r="F24" s="9">
        <f t="shared" si="0"/>
        <v>2880</v>
      </c>
      <c r="G24" s="18">
        <f t="shared" si="1"/>
        <v>2880</v>
      </c>
      <c r="H24" s="29">
        <f t="shared" si="2"/>
        <v>2.4</v>
      </c>
      <c r="I24" s="1"/>
      <c r="J24" s="1"/>
      <c r="K24" s="1"/>
    </row>
    <row r="25" spans="1:11" x14ac:dyDescent="0.3">
      <c r="A25" s="3" t="s">
        <v>268</v>
      </c>
      <c r="B25" s="32">
        <v>1230</v>
      </c>
      <c r="C25" s="26">
        <v>0.1</v>
      </c>
      <c r="D25" s="5"/>
      <c r="E25" s="5"/>
      <c r="F25" s="9">
        <f t="shared" si="0"/>
        <v>123</v>
      </c>
      <c r="G25" s="18">
        <f t="shared" si="1"/>
        <v>123</v>
      </c>
      <c r="H25" s="29">
        <f t="shared" si="2"/>
        <v>0.10249999999999999</v>
      </c>
      <c r="I25" s="1"/>
      <c r="J25" s="1"/>
      <c r="K25" s="1"/>
    </row>
    <row r="26" spans="1:11" x14ac:dyDescent="0.3">
      <c r="A26" s="3" t="s">
        <v>265</v>
      </c>
      <c r="B26" s="32">
        <v>197</v>
      </c>
      <c r="C26" s="26">
        <v>0.1</v>
      </c>
      <c r="D26" s="5"/>
      <c r="E26" s="5"/>
      <c r="F26" s="9">
        <f t="shared" si="0"/>
        <v>19.700000000000003</v>
      </c>
      <c r="G26" s="18">
        <f t="shared" si="1"/>
        <v>19.700000000000003</v>
      </c>
      <c r="H26" s="29">
        <f t="shared" si="2"/>
        <v>1.641666666666667E-2</v>
      </c>
      <c r="I26" s="1"/>
      <c r="J26" s="1"/>
      <c r="K26" s="1"/>
    </row>
    <row r="27" spans="1:11" s="125" customFormat="1" x14ac:dyDescent="0.3">
      <c r="A27" s="118" t="s">
        <v>138</v>
      </c>
      <c r="B27" s="119">
        <v>280572.71000000002</v>
      </c>
      <c r="C27" s="120">
        <v>0.1</v>
      </c>
      <c r="D27" s="122"/>
      <c r="E27" s="122"/>
      <c r="F27" s="122">
        <f t="shared" si="0"/>
        <v>28057.271000000004</v>
      </c>
      <c r="G27" s="123">
        <f t="shared" si="1"/>
        <v>28057.271000000004</v>
      </c>
      <c r="H27" s="124">
        <f t="shared" si="2"/>
        <v>23.38105916666667</v>
      </c>
    </row>
    <row r="28" spans="1:11" s="125" customFormat="1" x14ac:dyDescent="0.3">
      <c r="A28" s="118" t="s">
        <v>139</v>
      </c>
      <c r="B28" s="119">
        <v>764279.78</v>
      </c>
      <c r="C28" s="120">
        <v>0.1</v>
      </c>
      <c r="D28" s="122"/>
      <c r="E28" s="122"/>
      <c r="F28" s="122">
        <f t="shared" si="0"/>
        <v>76427.978000000003</v>
      </c>
      <c r="G28" s="123">
        <f t="shared" si="1"/>
        <v>76427.978000000003</v>
      </c>
      <c r="H28" s="124">
        <f t="shared" si="2"/>
        <v>63.689981666666668</v>
      </c>
    </row>
    <row r="29" spans="1:11" s="125" customFormat="1" x14ac:dyDescent="0.3">
      <c r="A29" s="118" t="s">
        <v>140</v>
      </c>
      <c r="B29" s="119">
        <v>205500</v>
      </c>
      <c r="C29" s="120">
        <v>0.1</v>
      </c>
      <c r="D29" s="122"/>
      <c r="E29" s="122"/>
      <c r="F29" s="122">
        <f t="shared" si="0"/>
        <v>20550</v>
      </c>
      <c r="G29" s="123">
        <f t="shared" si="1"/>
        <v>20550</v>
      </c>
      <c r="H29" s="124">
        <f t="shared" si="2"/>
        <v>17.125</v>
      </c>
    </row>
    <row r="30" spans="1:11" s="125" customFormat="1" x14ac:dyDescent="0.3">
      <c r="A30" s="118" t="s">
        <v>141</v>
      </c>
      <c r="B30" s="119">
        <v>728100</v>
      </c>
      <c r="C30" s="120">
        <v>0.1</v>
      </c>
      <c r="D30" s="122"/>
      <c r="E30" s="122"/>
      <c r="F30" s="122">
        <f t="shared" si="0"/>
        <v>72810</v>
      </c>
      <c r="G30" s="123">
        <f t="shared" si="1"/>
        <v>72810</v>
      </c>
      <c r="H30" s="124">
        <f t="shared" si="2"/>
        <v>60.674999999999997</v>
      </c>
    </row>
    <row r="31" spans="1:11" x14ac:dyDescent="0.3">
      <c r="A31" s="3" t="s">
        <v>142</v>
      </c>
      <c r="B31" s="32">
        <v>306699.78999999998</v>
      </c>
      <c r="C31" s="26">
        <v>0.1</v>
      </c>
      <c r="D31" s="9"/>
      <c r="E31" s="9"/>
      <c r="F31" s="9">
        <f t="shared" si="0"/>
        <v>30669.978999999999</v>
      </c>
      <c r="G31" s="18">
        <f t="shared" si="1"/>
        <v>30669.978999999999</v>
      </c>
      <c r="H31" s="29">
        <f t="shared" si="2"/>
        <v>25.558315833333332</v>
      </c>
    </row>
    <row r="32" spans="1:11" x14ac:dyDescent="0.3">
      <c r="A32" s="3" t="s">
        <v>142</v>
      </c>
      <c r="B32" s="32">
        <v>91725.95</v>
      </c>
      <c r="C32" s="26">
        <v>0.1</v>
      </c>
      <c r="D32" s="9"/>
      <c r="E32" s="9"/>
      <c r="F32" s="9">
        <f t="shared" si="0"/>
        <v>9172.5949999999993</v>
      </c>
      <c r="G32" s="18">
        <f t="shared" si="1"/>
        <v>9172.5949999999993</v>
      </c>
      <c r="H32" s="29">
        <f t="shared" si="2"/>
        <v>7.6438291666666665</v>
      </c>
    </row>
    <row r="33" spans="1:8" x14ac:dyDescent="0.3">
      <c r="A33" s="3" t="s">
        <v>142</v>
      </c>
      <c r="B33" s="32">
        <v>82136.100000000006</v>
      </c>
      <c r="C33" s="26">
        <v>0.1</v>
      </c>
      <c r="D33" s="9"/>
      <c r="E33" s="9"/>
      <c r="F33" s="9">
        <f t="shared" si="0"/>
        <v>8213.61</v>
      </c>
      <c r="G33" s="18">
        <f t="shared" si="1"/>
        <v>8213.61</v>
      </c>
      <c r="H33" s="29">
        <f t="shared" si="2"/>
        <v>6.8446750000000005</v>
      </c>
    </row>
    <row r="34" spans="1:8" x14ac:dyDescent="0.3">
      <c r="A34" s="3" t="s">
        <v>142</v>
      </c>
      <c r="B34" s="32">
        <v>59949.9</v>
      </c>
      <c r="C34" s="26">
        <v>0.1</v>
      </c>
      <c r="D34" s="9"/>
      <c r="E34" s="9"/>
      <c r="F34" s="9">
        <f t="shared" si="0"/>
        <v>5994.9900000000007</v>
      </c>
      <c r="G34" s="18">
        <f t="shared" si="1"/>
        <v>5994.9900000000007</v>
      </c>
      <c r="H34" s="29">
        <f t="shared" si="2"/>
        <v>4.9958250000000008</v>
      </c>
    </row>
    <row r="35" spans="1:8" x14ac:dyDescent="0.3">
      <c r="A35" s="3" t="s">
        <v>142</v>
      </c>
      <c r="B35" s="32">
        <v>41867.11</v>
      </c>
      <c r="C35" s="26">
        <v>0.1</v>
      </c>
      <c r="D35" s="9"/>
      <c r="E35" s="9"/>
      <c r="F35" s="9">
        <f t="shared" si="0"/>
        <v>4186.7110000000002</v>
      </c>
      <c r="G35" s="18">
        <f t="shared" si="1"/>
        <v>4186.7110000000002</v>
      </c>
      <c r="H35" s="29">
        <f t="shared" si="2"/>
        <v>3.4889258333333335</v>
      </c>
    </row>
    <row r="36" spans="1:8" x14ac:dyDescent="0.3">
      <c r="A36" s="3" t="s">
        <v>271</v>
      </c>
      <c r="B36" s="32">
        <v>81370</v>
      </c>
      <c r="C36" s="26">
        <v>0.1</v>
      </c>
      <c r="D36" s="5"/>
      <c r="E36" s="5"/>
      <c r="F36" s="9">
        <f t="shared" ref="F36:F67" si="3">B36*C36</f>
        <v>8137</v>
      </c>
      <c r="G36" s="18">
        <f t="shared" ref="G36:G67" si="4">D36+E36+F36</f>
        <v>8137</v>
      </c>
      <c r="H36" s="29">
        <f t="shared" ref="H36:H67" si="5">G36/1200</f>
        <v>6.7808333333333337</v>
      </c>
    </row>
    <row r="37" spans="1:8" x14ac:dyDescent="0.3">
      <c r="A37" s="3" t="s">
        <v>143</v>
      </c>
      <c r="B37" s="32">
        <v>41800</v>
      </c>
      <c r="C37" s="26">
        <v>0.1</v>
      </c>
      <c r="D37" s="5"/>
      <c r="E37" s="5"/>
      <c r="F37" s="9">
        <f t="shared" si="3"/>
        <v>4180</v>
      </c>
      <c r="G37" s="18">
        <f t="shared" si="4"/>
        <v>4180</v>
      </c>
      <c r="H37" s="29">
        <f t="shared" si="5"/>
        <v>3.4833333333333334</v>
      </c>
    </row>
    <row r="38" spans="1:8" x14ac:dyDescent="0.3">
      <c r="A38" s="3" t="s">
        <v>144</v>
      </c>
      <c r="B38" s="32">
        <v>4400</v>
      </c>
      <c r="C38" s="26">
        <v>0.1</v>
      </c>
      <c r="D38" s="5"/>
      <c r="E38" s="5"/>
      <c r="F38" s="9">
        <f t="shared" si="3"/>
        <v>440</v>
      </c>
      <c r="G38" s="18">
        <f t="shared" si="4"/>
        <v>440</v>
      </c>
      <c r="H38" s="29">
        <f t="shared" si="5"/>
        <v>0.36666666666666664</v>
      </c>
    </row>
    <row r="39" spans="1:8" x14ac:dyDescent="0.3">
      <c r="A39" s="3" t="s">
        <v>145</v>
      </c>
      <c r="B39" s="32">
        <v>2200</v>
      </c>
      <c r="C39" s="26">
        <v>0.1</v>
      </c>
      <c r="D39" s="5"/>
      <c r="E39" s="5"/>
      <c r="F39" s="9">
        <f t="shared" si="3"/>
        <v>220</v>
      </c>
      <c r="G39" s="18">
        <f t="shared" si="4"/>
        <v>220</v>
      </c>
      <c r="H39" s="29">
        <f t="shared" si="5"/>
        <v>0.18333333333333332</v>
      </c>
    </row>
    <row r="40" spans="1:8" x14ac:dyDescent="0.3">
      <c r="A40" s="3" t="s">
        <v>254</v>
      </c>
      <c r="B40" s="32">
        <v>3388.61</v>
      </c>
      <c r="C40" s="26">
        <v>0.1</v>
      </c>
      <c r="D40" s="5"/>
      <c r="E40" s="5"/>
      <c r="F40" s="9">
        <f t="shared" si="3"/>
        <v>338.86100000000005</v>
      </c>
      <c r="G40" s="18">
        <f t="shared" si="4"/>
        <v>338.86100000000005</v>
      </c>
      <c r="H40" s="29">
        <f t="shared" si="5"/>
        <v>0.28238416666666671</v>
      </c>
    </row>
    <row r="41" spans="1:8" x14ac:dyDescent="0.3">
      <c r="A41" s="3" t="s">
        <v>146</v>
      </c>
      <c r="B41" s="32">
        <v>109800</v>
      </c>
      <c r="C41" s="26">
        <v>0.1</v>
      </c>
      <c r="D41" s="5"/>
      <c r="E41" s="5"/>
      <c r="F41" s="9">
        <f t="shared" si="3"/>
        <v>10980</v>
      </c>
      <c r="G41" s="18">
        <f t="shared" si="4"/>
        <v>10980</v>
      </c>
      <c r="H41" s="29">
        <f t="shared" si="5"/>
        <v>9.15</v>
      </c>
    </row>
    <row r="42" spans="1:8" x14ac:dyDescent="0.3">
      <c r="A42" s="3" t="s">
        <v>269</v>
      </c>
      <c r="B42" s="32">
        <v>195416.67</v>
      </c>
      <c r="C42" s="26">
        <v>0.1</v>
      </c>
      <c r="D42" s="5"/>
      <c r="E42" s="5"/>
      <c r="F42" s="9">
        <f t="shared" si="3"/>
        <v>19541.667000000001</v>
      </c>
      <c r="G42" s="18">
        <f t="shared" si="4"/>
        <v>19541.667000000001</v>
      </c>
      <c r="H42" s="29">
        <f t="shared" si="5"/>
        <v>16.284722500000001</v>
      </c>
    </row>
    <row r="43" spans="1:8" x14ac:dyDescent="0.3">
      <c r="A43" s="3" t="s">
        <v>147</v>
      </c>
      <c r="B43" s="32">
        <v>190339</v>
      </c>
      <c r="C43" s="26">
        <v>0.1</v>
      </c>
      <c r="D43" s="5"/>
      <c r="E43" s="5"/>
      <c r="F43" s="9">
        <f t="shared" si="3"/>
        <v>19033.900000000001</v>
      </c>
      <c r="G43" s="18">
        <f t="shared" si="4"/>
        <v>19033.900000000001</v>
      </c>
      <c r="H43" s="29">
        <f t="shared" si="5"/>
        <v>15.861583333333334</v>
      </c>
    </row>
    <row r="44" spans="1:8" x14ac:dyDescent="0.3">
      <c r="A44" s="3" t="s">
        <v>148</v>
      </c>
      <c r="B44" s="32">
        <v>535</v>
      </c>
      <c r="C44" s="26">
        <v>0.1</v>
      </c>
      <c r="D44" s="5"/>
      <c r="E44" s="5"/>
      <c r="F44" s="9">
        <f t="shared" si="3"/>
        <v>53.5</v>
      </c>
      <c r="G44" s="18">
        <f t="shared" si="4"/>
        <v>53.5</v>
      </c>
      <c r="H44" s="29">
        <f t="shared" si="5"/>
        <v>4.4583333333333336E-2</v>
      </c>
    </row>
    <row r="45" spans="1:8" x14ac:dyDescent="0.3">
      <c r="A45" s="3" t="s">
        <v>149</v>
      </c>
      <c r="B45" s="32">
        <v>109800</v>
      </c>
      <c r="C45" s="26">
        <v>0.1</v>
      </c>
      <c r="D45" s="9"/>
      <c r="E45" s="9"/>
      <c r="F45" s="9">
        <f t="shared" si="3"/>
        <v>10980</v>
      </c>
      <c r="G45" s="18">
        <f t="shared" si="4"/>
        <v>10980</v>
      </c>
      <c r="H45" s="29">
        <f t="shared" si="5"/>
        <v>9.15</v>
      </c>
    </row>
    <row r="46" spans="1:8" s="125" customFormat="1" x14ac:dyDescent="0.3">
      <c r="A46" s="118" t="s">
        <v>150</v>
      </c>
      <c r="B46" s="119">
        <v>69100</v>
      </c>
      <c r="C46" s="120">
        <v>0.1</v>
      </c>
      <c r="D46" s="121"/>
      <c r="E46" s="121"/>
      <c r="F46" s="122">
        <f t="shared" si="3"/>
        <v>6910</v>
      </c>
      <c r="G46" s="123">
        <f t="shared" si="4"/>
        <v>6910</v>
      </c>
      <c r="H46" s="124">
        <f t="shared" si="5"/>
        <v>5.7583333333333337</v>
      </c>
    </row>
    <row r="47" spans="1:8" x14ac:dyDescent="0.3">
      <c r="A47" s="3" t="s">
        <v>151</v>
      </c>
      <c r="B47" s="32">
        <v>30969.47</v>
      </c>
      <c r="C47" s="26">
        <v>0.1</v>
      </c>
      <c r="D47" s="5"/>
      <c r="E47" s="5"/>
      <c r="F47" s="9">
        <f t="shared" si="3"/>
        <v>3096.9470000000001</v>
      </c>
      <c r="G47" s="18">
        <f t="shared" si="4"/>
        <v>3096.9470000000001</v>
      </c>
      <c r="H47" s="29">
        <f t="shared" si="5"/>
        <v>2.5807891666666669</v>
      </c>
    </row>
    <row r="48" spans="1:8" x14ac:dyDescent="0.3">
      <c r="A48" s="3" t="s">
        <v>152</v>
      </c>
      <c r="B48" s="32">
        <v>38400</v>
      </c>
      <c r="C48" s="26">
        <v>0.1</v>
      </c>
      <c r="D48" s="5"/>
      <c r="E48" s="5"/>
      <c r="F48" s="9">
        <f t="shared" si="3"/>
        <v>3840</v>
      </c>
      <c r="G48" s="18">
        <f t="shared" si="4"/>
        <v>3840</v>
      </c>
      <c r="H48" s="29">
        <f t="shared" si="5"/>
        <v>3.2</v>
      </c>
    </row>
    <row r="49" spans="1:8" s="125" customFormat="1" x14ac:dyDescent="0.3">
      <c r="A49" s="118" t="s">
        <v>153</v>
      </c>
      <c r="B49" s="119">
        <v>59550.48</v>
      </c>
      <c r="C49" s="120">
        <v>0.1</v>
      </c>
      <c r="D49" s="121"/>
      <c r="E49" s="121"/>
      <c r="F49" s="122">
        <f t="shared" si="3"/>
        <v>5955.0480000000007</v>
      </c>
      <c r="G49" s="123">
        <f t="shared" si="4"/>
        <v>5955.0480000000007</v>
      </c>
      <c r="H49" s="124">
        <f t="shared" si="5"/>
        <v>4.9625400000000006</v>
      </c>
    </row>
    <row r="50" spans="1:8" x14ac:dyDescent="0.3">
      <c r="A50" s="3" t="s">
        <v>154</v>
      </c>
      <c r="B50" s="32">
        <v>184838.5</v>
      </c>
      <c r="C50" s="26">
        <v>0.1</v>
      </c>
      <c r="D50" s="9"/>
      <c r="E50" s="9"/>
      <c r="F50" s="9">
        <f t="shared" si="3"/>
        <v>18483.850000000002</v>
      </c>
      <c r="G50" s="18">
        <f t="shared" si="4"/>
        <v>18483.850000000002</v>
      </c>
      <c r="H50" s="29">
        <f t="shared" si="5"/>
        <v>15.403208333333335</v>
      </c>
    </row>
    <row r="51" spans="1:8" x14ac:dyDescent="0.3">
      <c r="A51" s="3" t="s">
        <v>251</v>
      </c>
      <c r="B51" s="32">
        <v>2742</v>
      </c>
      <c r="C51" s="26">
        <v>0.1</v>
      </c>
      <c r="D51" s="5"/>
      <c r="E51" s="5"/>
      <c r="F51" s="9">
        <f t="shared" si="3"/>
        <v>274.2</v>
      </c>
      <c r="G51" s="18">
        <f t="shared" si="4"/>
        <v>274.2</v>
      </c>
      <c r="H51" s="29">
        <f t="shared" si="5"/>
        <v>0.22849999999999998</v>
      </c>
    </row>
    <row r="52" spans="1:8" x14ac:dyDescent="0.3">
      <c r="A52" s="3" t="s">
        <v>155</v>
      </c>
      <c r="B52" s="32">
        <v>51920</v>
      </c>
      <c r="C52" s="26">
        <v>0.1</v>
      </c>
      <c r="D52" s="9"/>
      <c r="E52" s="9"/>
      <c r="F52" s="9">
        <f t="shared" si="3"/>
        <v>5192</v>
      </c>
      <c r="G52" s="18">
        <f t="shared" si="4"/>
        <v>5192</v>
      </c>
      <c r="H52" s="29">
        <f t="shared" si="5"/>
        <v>4.3266666666666671</v>
      </c>
    </row>
    <row r="53" spans="1:8" x14ac:dyDescent="0.3">
      <c r="A53" s="3" t="s">
        <v>156</v>
      </c>
      <c r="B53" s="32">
        <v>15800</v>
      </c>
      <c r="C53" s="26">
        <v>0.1</v>
      </c>
      <c r="D53" s="5"/>
      <c r="E53" s="5"/>
      <c r="F53" s="9">
        <f t="shared" si="3"/>
        <v>1580</v>
      </c>
      <c r="G53" s="18">
        <f t="shared" si="4"/>
        <v>1580</v>
      </c>
      <c r="H53" s="29">
        <f t="shared" si="5"/>
        <v>1.3166666666666667</v>
      </c>
    </row>
    <row r="54" spans="1:8" x14ac:dyDescent="0.3">
      <c r="A54" s="3" t="s">
        <v>157</v>
      </c>
      <c r="B54" s="32">
        <v>1429</v>
      </c>
      <c r="C54" s="26">
        <v>0.1</v>
      </c>
      <c r="D54" s="5"/>
      <c r="E54" s="5"/>
      <c r="F54" s="9">
        <f t="shared" si="3"/>
        <v>142.9</v>
      </c>
      <c r="G54" s="18">
        <f t="shared" si="4"/>
        <v>142.9</v>
      </c>
      <c r="H54" s="29">
        <f t="shared" si="5"/>
        <v>0.11908333333333333</v>
      </c>
    </row>
    <row r="55" spans="1:8" x14ac:dyDescent="0.3">
      <c r="A55" s="3" t="s">
        <v>158</v>
      </c>
      <c r="B55" s="32">
        <v>1611</v>
      </c>
      <c r="C55" s="26">
        <v>0.1</v>
      </c>
      <c r="D55" s="5"/>
      <c r="E55" s="5"/>
      <c r="F55" s="9">
        <f t="shared" si="3"/>
        <v>161.10000000000002</v>
      </c>
      <c r="G55" s="18">
        <f t="shared" si="4"/>
        <v>161.10000000000002</v>
      </c>
      <c r="H55" s="29">
        <f t="shared" si="5"/>
        <v>0.13425000000000001</v>
      </c>
    </row>
    <row r="56" spans="1:8" s="125" customFormat="1" x14ac:dyDescent="0.3">
      <c r="A56" s="118" t="s">
        <v>159</v>
      </c>
      <c r="B56" s="119">
        <v>102500</v>
      </c>
      <c r="C56" s="120">
        <v>0.1</v>
      </c>
      <c r="D56" s="121"/>
      <c r="E56" s="121"/>
      <c r="F56" s="122">
        <f t="shared" si="3"/>
        <v>10250</v>
      </c>
      <c r="G56" s="123">
        <f t="shared" si="4"/>
        <v>10250</v>
      </c>
      <c r="H56" s="124">
        <f t="shared" si="5"/>
        <v>8.5416666666666661</v>
      </c>
    </row>
    <row r="57" spans="1:8" x14ac:dyDescent="0.3">
      <c r="A57" s="3" t="s">
        <v>160</v>
      </c>
      <c r="B57" s="32">
        <v>3708</v>
      </c>
      <c r="C57" s="26">
        <v>0.1</v>
      </c>
      <c r="D57" s="5"/>
      <c r="E57" s="5"/>
      <c r="F57" s="9">
        <f t="shared" si="3"/>
        <v>370.8</v>
      </c>
      <c r="G57" s="18">
        <f t="shared" si="4"/>
        <v>370.8</v>
      </c>
      <c r="H57" s="29">
        <f t="shared" si="5"/>
        <v>0.309</v>
      </c>
    </row>
    <row r="58" spans="1:8" x14ac:dyDescent="0.3">
      <c r="A58" s="3" t="s">
        <v>161</v>
      </c>
      <c r="B58" s="32">
        <v>6270</v>
      </c>
      <c r="C58" s="26">
        <v>0.1</v>
      </c>
      <c r="D58" s="5"/>
      <c r="E58" s="5"/>
      <c r="F58" s="9">
        <f t="shared" si="3"/>
        <v>627</v>
      </c>
      <c r="G58" s="18">
        <f t="shared" si="4"/>
        <v>627</v>
      </c>
      <c r="H58" s="29">
        <f t="shared" si="5"/>
        <v>0.52249999999999996</v>
      </c>
    </row>
    <row r="59" spans="1:8" x14ac:dyDescent="0.3">
      <c r="A59" s="3" t="s">
        <v>162</v>
      </c>
      <c r="B59" s="32">
        <v>9984</v>
      </c>
      <c r="C59" s="26">
        <v>0.1</v>
      </c>
      <c r="D59" s="5"/>
      <c r="E59" s="5"/>
      <c r="F59" s="9">
        <f t="shared" si="3"/>
        <v>998.40000000000009</v>
      </c>
      <c r="G59" s="18">
        <f t="shared" si="4"/>
        <v>998.40000000000009</v>
      </c>
      <c r="H59" s="29">
        <f t="shared" si="5"/>
        <v>0.83200000000000007</v>
      </c>
    </row>
    <row r="60" spans="1:8" x14ac:dyDescent="0.3">
      <c r="A60" s="3" t="s">
        <v>163</v>
      </c>
      <c r="B60" s="32">
        <v>61000</v>
      </c>
      <c r="C60" s="26">
        <v>0.1</v>
      </c>
      <c r="D60" s="5"/>
      <c r="E60" s="5"/>
      <c r="F60" s="9">
        <f t="shared" si="3"/>
        <v>6100</v>
      </c>
      <c r="G60" s="18">
        <f t="shared" si="4"/>
        <v>6100</v>
      </c>
      <c r="H60" s="29">
        <f t="shared" si="5"/>
        <v>5.083333333333333</v>
      </c>
    </row>
    <row r="61" spans="1:8" x14ac:dyDescent="0.3">
      <c r="A61" s="3" t="s">
        <v>263</v>
      </c>
      <c r="B61" s="32">
        <v>16239.99</v>
      </c>
      <c r="C61" s="26">
        <v>0.1</v>
      </c>
      <c r="D61" s="5"/>
      <c r="E61" s="5"/>
      <c r="F61" s="9">
        <f t="shared" si="3"/>
        <v>1623.999</v>
      </c>
      <c r="G61" s="18">
        <f t="shared" si="4"/>
        <v>1623.999</v>
      </c>
      <c r="H61" s="29">
        <f t="shared" si="5"/>
        <v>1.3533325</v>
      </c>
    </row>
    <row r="62" spans="1:8" x14ac:dyDescent="0.3">
      <c r="A62" s="3" t="s">
        <v>260</v>
      </c>
      <c r="B62" s="32">
        <v>205900</v>
      </c>
      <c r="C62" s="26">
        <v>0.1</v>
      </c>
      <c r="D62" s="5"/>
      <c r="E62" s="5"/>
      <c r="F62" s="9">
        <f t="shared" si="3"/>
        <v>20590</v>
      </c>
      <c r="G62" s="18">
        <f t="shared" si="4"/>
        <v>20590</v>
      </c>
      <c r="H62" s="29">
        <f t="shared" si="5"/>
        <v>17.158333333333335</v>
      </c>
    </row>
    <row r="63" spans="1:8" x14ac:dyDescent="0.3">
      <c r="A63" s="3" t="s">
        <v>262</v>
      </c>
      <c r="B63" s="32">
        <v>309437</v>
      </c>
      <c r="C63" s="26">
        <v>0.1</v>
      </c>
      <c r="D63" s="5"/>
      <c r="E63" s="5"/>
      <c r="F63" s="9">
        <f t="shared" si="3"/>
        <v>30943.7</v>
      </c>
      <c r="G63" s="18">
        <f t="shared" si="4"/>
        <v>30943.7</v>
      </c>
      <c r="H63" s="29">
        <f t="shared" si="5"/>
        <v>25.786416666666668</v>
      </c>
    </row>
    <row r="64" spans="1:8" x14ac:dyDescent="0.3">
      <c r="A64" s="3" t="s">
        <v>250</v>
      </c>
      <c r="B64" s="32">
        <v>7379.92</v>
      </c>
      <c r="C64" s="26">
        <v>0.1</v>
      </c>
      <c r="D64" s="5"/>
      <c r="E64" s="5"/>
      <c r="F64" s="9">
        <f t="shared" si="3"/>
        <v>737.99200000000008</v>
      </c>
      <c r="G64" s="18">
        <f t="shared" si="4"/>
        <v>737.99200000000008</v>
      </c>
      <c r="H64" s="29">
        <f t="shared" si="5"/>
        <v>0.61499333333333339</v>
      </c>
    </row>
    <row r="65" spans="1:8" x14ac:dyDescent="0.3">
      <c r="A65" s="3" t="s">
        <v>259</v>
      </c>
      <c r="B65" s="32">
        <v>67000</v>
      </c>
      <c r="C65" s="26">
        <v>0.1</v>
      </c>
      <c r="D65" s="5"/>
      <c r="E65" s="5"/>
      <c r="F65" s="9">
        <f t="shared" si="3"/>
        <v>6700</v>
      </c>
      <c r="G65" s="18">
        <f t="shared" si="4"/>
        <v>6700</v>
      </c>
      <c r="H65" s="29">
        <f t="shared" si="5"/>
        <v>5.583333333333333</v>
      </c>
    </row>
    <row r="66" spans="1:8" x14ac:dyDescent="0.3">
      <c r="A66" s="3" t="s">
        <v>270</v>
      </c>
      <c r="B66" s="32">
        <v>127895</v>
      </c>
      <c r="C66" s="26">
        <v>0.1</v>
      </c>
      <c r="D66" s="5"/>
      <c r="E66" s="5"/>
      <c r="F66" s="9">
        <f t="shared" si="3"/>
        <v>12789.5</v>
      </c>
      <c r="G66" s="18">
        <f t="shared" si="4"/>
        <v>12789.5</v>
      </c>
      <c r="H66" s="29">
        <f t="shared" si="5"/>
        <v>10.657916666666667</v>
      </c>
    </row>
    <row r="67" spans="1:8" x14ac:dyDescent="0.3">
      <c r="A67" s="3" t="s">
        <v>264</v>
      </c>
      <c r="B67" s="32">
        <v>11808</v>
      </c>
      <c r="C67" s="26">
        <v>0.1</v>
      </c>
      <c r="D67" s="5"/>
      <c r="E67" s="5"/>
      <c r="F67" s="9">
        <f t="shared" si="3"/>
        <v>1180.8</v>
      </c>
      <c r="G67" s="18">
        <f t="shared" si="4"/>
        <v>1180.8</v>
      </c>
      <c r="H67" s="29">
        <f t="shared" si="5"/>
        <v>0.98399999999999999</v>
      </c>
    </row>
    <row r="68" spans="1:8" x14ac:dyDescent="0.3">
      <c r="A68" s="3" t="s">
        <v>249</v>
      </c>
      <c r="B68" s="32">
        <v>11808</v>
      </c>
      <c r="C68" s="26">
        <v>0.1</v>
      </c>
      <c r="D68" s="5"/>
      <c r="E68" s="5"/>
      <c r="F68" s="9">
        <f t="shared" ref="F68:F82" si="6">B68*C68</f>
        <v>1180.8</v>
      </c>
      <c r="G68" s="18">
        <f t="shared" ref="G68:G82" si="7">D68+E68+F68</f>
        <v>1180.8</v>
      </c>
      <c r="H68" s="29">
        <f t="shared" ref="H68:H82" si="8">G68/1200</f>
        <v>0.98399999999999999</v>
      </c>
    </row>
    <row r="69" spans="1:8" x14ac:dyDescent="0.3">
      <c r="A69" s="3" t="s">
        <v>267</v>
      </c>
      <c r="B69" s="32">
        <v>2579.9699999999998</v>
      </c>
      <c r="C69" s="26">
        <v>0.1</v>
      </c>
      <c r="D69" s="5"/>
      <c r="E69" s="5"/>
      <c r="F69" s="9">
        <f t="shared" si="6"/>
        <v>257.99700000000001</v>
      </c>
      <c r="G69" s="18">
        <f t="shared" si="7"/>
        <v>257.99700000000001</v>
      </c>
      <c r="H69" s="29">
        <f t="shared" si="8"/>
        <v>0.21499750000000001</v>
      </c>
    </row>
    <row r="70" spans="1:8" x14ac:dyDescent="0.3">
      <c r="A70" s="3" t="s">
        <v>164</v>
      </c>
      <c r="B70" s="32">
        <v>44710</v>
      </c>
      <c r="C70" s="26">
        <v>0.1</v>
      </c>
      <c r="D70" s="9"/>
      <c r="E70" s="9"/>
      <c r="F70" s="9">
        <f t="shared" si="6"/>
        <v>4471</v>
      </c>
      <c r="G70" s="18">
        <f t="shared" si="7"/>
        <v>4471</v>
      </c>
      <c r="H70" s="29">
        <f t="shared" si="8"/>
        <v>3.7258333333333336</v>
      </c>
    </row>
    <row r="71" spans="1:8" x14ac:dyDescent="0.3">
      <c r="A71" s="3" t="s">
        <v>165</v>
      </c>
      <c r="B71" s="32">
        <v>15967</v>
      </c>
      <c r="C71" s="26">
        <v>0.1</v>
      </c>
      <c r="D71" s="5"/>
      <c r="E71" s="5"/>
      <c r="F71" s="9">
        <f t="shared" si="6"/>
        <v>1596.7</v>
      </c>
      <c r="G71" s="18">
        <f t="shared" si="7"/>
        <v>1596.7</v>
      </c>
      <c r="H71" s="29">
        <f t="shared" si="8"/>
        <v>1.3305833333333335</v>
      </c>
    </row>
    <row r="72" spans="1:8" x14ac:dyDescent="0.3">
      <c r="A72" s="3" t="s">
        <v>256</v>
      </c>
      <c r="B72" s="32">
        <v>31000</v>
      </c>
      <c r="C72" s="26">
        <v>0.1</v>
      </c>
      <c r="D72" s="5"/>
      <c r="E72" s="5"/>
      <c r="F72" s="9">
        <f t="shared" si="6"/>
        <v>3100</v>
      </c>
      <c r="G72" s="18">
        <f t="shared" si="7"/>
        <v>3100</v>
      </c>
      <c r="H72" s="29">
        <f t="shared" si="8"/>
        <v>2.5833333333333335</v>
      </c>
    </row>
    <row r="73" spans="1:8" x14ac:dyDescent="0.3">
      <c r="A73" s="3" t="s">
        <v>166</v>
      </c>
      <c r="B73" s="32">
        <v>31000</v>
      </c>
      <c r="C73" s="26">
        <v>0.1</v>
      </c>
      <c r="D73" s="5"/>
      <c r="E73" s="5"/>
      <c r="F73" s="9">
        <f t="shared" si="6"/>
        <v>3100</v>
      </c>
      <c r="G73" s="18">
        <f t="shared" si="7"/>
        <v>3100</v>
      </c>
      <c r="H73" s="29">
        <f t="shared" si="8"/>
        <v>2.5833333333333335</v>
      </c>
    </row>
    <row r="74" spans="1:8" x14ac:dyDescent="0.3">
      <c r="A74" s="3" t="s">
        <v>255</v>
      </c>
      <c r="B74" s="32">
        <v>43200</v>
      </c>
      <c r="C74" s="26">
        <v>0.1</v>
      </c>
      <c r="D74" s="5"/>
      <c r="E74" s="5"/>
      <c r="F74" s="9">
        <f t="shared" si="6"/>
        <v>4320</v>
      </c>
      <c r="G74" s="18">
        <f t="shared" si="7"/>
        <v>4320</v>
      </c>
      <c r="H74" s="29">
        <f t="shared" si="8"/>
        <v>3.6</v>
      </c>
    </row>
    <row r="75" spans="1:8" s="113" customFormat="1" x14ac:dyDescent="0.3">
      <c r="A75" s="107" t="s">
        <v>167</v>
      </c>
      <c r="B75" s="108">
        <v>81068</v>
      </c>
      <c r="C75" s="109">
        <v>0.1</v>
      </c>
      <c r="D75" s="110"/>
      <c r="E75" s="110"/>
      <c r="F75" s="110">
        <f t="shared" si="6"/>
        <v>8106.8</v>
      </c>
      <c r="G75" s="111">
        <f t="shared" si="7"/>
        <v>8106.8</v>
      </c>
      <c r="H75" s="112">
        <f t="shared" si="8"/>
        <v>6.7556666666666665</v>
      </c>
    </row>
    <row r="76" spans="1:8" x14ac:dyDescent="0.3">
      <c r="A76" s="3" t="s">
        <v>168</v>
      </c>
      <c r="B76" s="32">
        <v>218800</v>
      </c>
      <c r="C76" s="26">
        <v>0.1</v>
      </c>
      <c r="D76" s="9"/>
      <c r="E76" s="9"/>
      <c r="F76" s="9">
        <f t="shared" si="6"/>
        <v>21880</v>
      </c>
      <c r="G76" s="18">
        <f t="shared" si="7"/>
        <v>21880</v>
      </c>
      <c r="H76" s="29">
        <f t="shared" si="8"/>
        <v>18.233333333333334</v>
      </c>
    </row>
    <row r="77" spans="1:8" x14ac:dyDescent="0.3">
      <c r="A77" s="3" t="s">
        <v>169</v>
      </c>
      <c r="B77" s="32">
        <v>145990</v>
      </c>
      <c r="C77" s="26">
        <v>0.1</v>
      </c>
      <c r="D77" s="9"/>
      <c r="E77" s="9"/>
      <c r="F77" s="9">
        <f t="shared" si="6"/>
        <v>14599</v>
      </c>
      <c r="G77" s="18">
        <f t="shared" si="7"/>
        <v>14599</v>
      </c>
      <c r="H77" s="29">
        <f t="shared" si="8"/>
        <v>12.165833333333333</v>
      </c>
    </row>
    <row r="78" spans="1:8" x14ac:dyDescent="0.3">
      <c r="A78" s="3" t="s">
        <v>170</v>
      </c>
      <c r="B78" s="32">
        <v>30559.98</v>
      </c>
      <c r="C78" s="26">
        <v>0.1</v>
      </c>
      <c r="D78" s="5"/>
      <c r="E78" s="5"/>
      <c r="F78" s="9">
        <f t="shared" si="6"/>
        <v>3055.998</v>
      </c>
      <c r="G78" s="18">
        <f t="shared" si="7"/>
        <v>3055.998</v>
      </c>
      <c r="H78" s="29">
        <f t="shared" si="8"/>
        <v>2.546665</v>
      </c>
    </row>
    <row r="79" spans="1:8" x14ac:dyDescent="0.3">
      <c r="A79" s="3" t="s">
        <v>171</v>
      </c>
      <c r="B79" s="32">
        <v>24999.99</v>
      </c>
      <c r="C79" s="26">
        <v>0.1</v>
      </c>
      <c r="D79" s="5"/>
      <c r="E79" s="5"/>
      <c r="F79" s="9">
        <f t="shared" si="6"/>
        <v>2499.9990000000003</v>
      </c>
      <c r="G79" s="18">
        <f t="shared" si="7"/>
        <v>2499.9990000000003</v>
      </c>
      <c r="H79" s="29">
        <f t="shared" si="8"/>
        <v>2.0833325</v>
      </c>
    </row>
    <row r="80" spans="1:8" x14ac:dyDescent="0.3">
      <c r="A80" s="3" t="s">
        <v>172</v>
      </c>
      <c r="B80" s="32">
        <v>1409.66</v>
      </c>
      <c r="C80" s="26">
        <v>0.1</v>
      </c>
      <c r="D80" s="5"/>
      <c r="E80" s="5"/>
      <c r="F80" s="9">
        <f t="shared" si="6"/>
        <v>140.96600000000001</v>
      </c>
      <c r="G80" s="18">
        <f t="shared" si="7"/>
        <v>140.96600000000001</v>
      </c>
      <c r="H80" s="29">
        <f t="shared" si="8"/>
        <v>0.11747166666666667</v>
      </c>
    </row>
    <row r="81" spans="1:8" x14ac:dyDescent="0.3">
      <c r="A81" s="3" t="s">
        <v>173</v>
      </c>
      <c r="B81" s="32">
        <v>136926.16</v>
      </c>
      <c r="C81" s="26">
        <v>0.1</v>
      </c>
      <c r="D81" s="9"/>
      <c r="E81" s="9"/>
      <c r="F81" s="9">
        <f t="shared" si="6"/>
        <v>13692.616000000002</v>
      </c>
      <c r="G81" s="18">
        <f t="shared" si="7"/>
        <v>13692.616000000002</v>
      </c>
      <c r="H81" s="29">
        <f t="shared" si="8"/>
        <v>11.410513333333334</v>
      </c>
    </row>
    <row r="82" spans="1:8" x14ac:dyDescent="0.3">
      <c r="A82" s="3" t="s">
        <v>174</v>
      </c>
      <c r="B82" s="32">
        <v>2159.98</v>
      </c>
      <c r="C82" s="26">
        <v>0.1</v>
      </c>
      <c r="D82" s="5"/>
      <c r="E82" s="5"/>
      <c r="F82" s="9">
        <f t="shared" si="6"/>
        <v>215.99800000000002</v>
      </c>
      <c r="G82" s="18">
        <f t="shared" si="7"/>
        <v>215.99800000000002</v>
      </c>
      <c r="H82" s="29">
        <f t="shared" si="8"/>
        <v>0.17999833333333334</v>
      </c>
    </row>
  </sheetData>
  <sheetProtection algorithmName="SHA-512" hashValue="2SSCeehNhmHwVXzH0DZX0jMGpIDH/AEndp+en8/osZXXjFSGRDrdVduqbMb8MC+SMdTowDymajuEPSb67F/6mw==" saltValue="6blsxi4lTPJNdAjxI7Sznw==" spinCount="100000" sheet="1" objects="1" scenarios="1"/>
  <sortState xmlns:xlrd2="http://schemas.microsoft.com/office/spreadsheetml/2017/richdata2" ref="A4:H82">
    <sortCondition ref="A60:A82"/>
  </sortState>
  <mergeCells count="1">
    <mergeCell ref="D2:F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9913-3B64-43AA-AB29-FEB5635BF6B8}">
  <sheetPr>
    <tabColor rgb="FF002060"/>
  </sheetPr>
  <dimension ref="A1:FP1887"/>
  <sheetViews>
    <sheetView showGridLines="0" showRowColHeaders="0" topLeftCell="B1" zoomScaleNormal="100" workbookViewId="0">
      <selection activeCell="C4" sqref="C4:H4"/>
    </sheetView>
  </sheetViews>
  <sheetFormatPr defaultColWidth="8.6640625" defaultRowHeight="19.5" customHeight="1" x14ac:dyDescent="0.3"/>
  <cols>
    <col min="1" max="1" width="0.5546875" style="50" customWidth="1"/>
    <col min="2" max="2" width="32.5546875" style="8" bestFit="1" customWidth="1"/>
    <col min="3" max="7" width="11.5546875" style="8" customWidth="1"/>
    <col min="8" max="8" width="12.33203125" style="8" customWidth="1"/>
    <col min="9" max="172" width="8.6640625" style="50"/>
    <col min="173" max="16384" width="8.6640625" style="8"/>
  </cols>
  <sheetData>
    <row r="1" spans="2:12" s="50" customFormat="1" ht="7.2" customHeight="1" x14ac:dyDescent="0.3"/>
    <row r="2" spans="2:12" s="50" customFormat="1" ht="52.95" customHeight="1" x14ac:dyDescent="0.3"/>
    <row r="3" spans="2:12" ht="19.5" customHeight="1" x14ac:dyDescent="0.3">
      <c r="B3" s="271" t="s">
        <v>52</v>
      </c>
      <c r="C3" s="272"/>
      <c r="D3" s="272"/>
      <c r="E3" s="272"/>
      <c r="F3" s="272"/>
      <c r="G3" s="272"/>
      <c r="H3" s="272"/>
    </row>
    <row r="4" spans="2:12" ht="39" customHeight="1" x14ac:dyDescent="0.3">
      <c r="B4" s="53" t="s">
        <v>203</v>
      </c>
      <c r="C4" s="273"/>
      <c r="D4" s="273"/>
      <c r="E4" s="273"/>
      <c r="F4" s="273"/>
      <c r="G4" s="273"/>
      <c r="H4" s="273"/>
    </row>
    <row r="5" spans="2:12" ht="39" customHeight="1" x14ac:dyDescent="0.3">
      <c r="B5" s="53" t="s">
        <v>176</v>
      </c>
      <c r="C5" s="273"/>
      <c r="D5" s="273"/>
      <c r="E5" s="273"/>
      <c r="F5" s="273"/>
      <c r="G5" s="273"/>
      <c r="H5" s="273"/>
    </row>
    <row r="6" spans="2:12" ht="39" customHeight="1" x14ac:dyDescent="0.3">
      <c r="B6" s="53" t="s">
        <v>177</v>
      </c>
      <c r="C6" s="273"/>
      <c r="D6" s="273"/>
      <c r="E6" s="273"/>
      <c r="F6" s="273"/>
      <c r="G6" s="273"/>
      <c r="H6" s="273"/>
    </row>
    <row r="7" spans="2:12" ht="21" customHeight="1" x14ac:dyDescent="0.3">
      <c r="B7" s="53" t="s">
        <v>201</v>
      </c>
      <c r="C7" s="274"/>
      <c r="D7" s="274"/>
      <c r="E7" s="274"/>
      <c r="F7" s="274"/>
      <c r="G7" s="274"/>
      <c r="H7" s="274"/>
    </row>
    <row r="8" spans="2:12" ht="21" customHeight="1" x14ac:dyDescent="0.3">
      <c r="B8" s="53" t="s">
        <v>202</v>
      </c>
      <c r="C8" s="274"/>
      <c r="D8" s="274"/>
      <c r="E8" s="274"/>
      <c r="F8" s="274"/>
      <c r="G8" s="274"/>
      <c r="H8" s="274"/>
      <c r="L8" s="52">
        <f>C8</f>
        <v>0</v>
      </c>
    </row>
    <row r="9" spans="2:12" ht="21" customHeight="1" x14ac:dyDescent="0.3">
      <c r="B9" s="53" t="s">
        <v>239</v>
      </c>
      <c r="C9" s="197"/>
      <c r="D9" s="198"/>
      <c r="E9" s="50"/>
      <c r="F9" s="50"/>
      <c r="G9" s="50"/>
      <c r="H9" s="50"/>
    </row>
    <row r="10" spans="2:12" ht="21" customHeight="1" x14ac:dyDescent="0.3">
      <c r="B10" s="53" t="s">
        <v>240</v>
      </c>
      <c r="C10" s="199"/>
      <c r="D10" s="198"/>
      <c r="E10" s="50"/>
      <c r="F10" s="50"/>
      <c r="G10" s="50"/>
      <c r="H10" s="50"/>
    </row>
    <row r="11" spans="2:12" s="50" customFormat="1" ht="8.6999999999999993" customHeight="1" thickBot="1" x14ac:dyDescent="0.35">
      <c r="D11" s="51"/>
    </row>
    <row r="12" spans="2:12" ht="19.5" customHeight="1" thickBot="1" x14ac:dyDescent="0.35">
      <c r="B12" s="266" t="s">
        <v>178</v>
      </c>
      <c r="C12" s="267"/>
      <c r="D12" s="267"/>
      <c r="E12" s="267"/>
      <c r="F12" s="267"/>
      <c r="G12" s="267"/>
      <c r="H12" s="268"/>
    </row>
    <row r="13" spans="2:12" ht="19.5" customHeight="1" thickBot="1" x14ac:dyDescent="0.35">
      <c r="B13" s="80" t="s">
        <v>200</v>
      </c>
      <c r="C13" s="76" t="s">
        <v>48</v>
      </c>
      <c r="D13" s="40" t="s">
        <v>49</v>
      </c>
      <c r="E13" s="40" t="s">
        <v>50</v>
      </c>
      <c r="F13" s="40" t="s">
        <v>184</v>
      </c>
      <c r="G13" s="41" t="s">
        <v>185</v>
      </c>
      <c r="H13" s="41" t="s">
        <v>1</v>
      </c>
    </row>
    <row r="14" spans="2:12" ht="19.5" customHeight="1" x14ac:dyDescent="0.3">
      <c r="B14" s="81" t="s">
        <v>179</v>
      </c>
      <c r="C14" s="77"/>
      <c r="D14" s="63"/>
      <c r="E14" s="63"/>
      <c r="F14" s="63"/>
      <c r="G14" s="63"/>
      <c r="H14" s="242">
        <f>SUM(C14:G14)</f>
        <v>0</v>
      </c>
    </row>
    <row r="15" spans="2:12" ht="19.5" customHeight="1" x14ac:dyDescent="0.3">
      <c r="B15" s="82" t="s">
        <v>47</v>
      </c>
      <c r="C15" s="78"/>
      <c r="D15" s="64"/>
      <c r="E15" s="64"/>
      <c r="F15" s="64"/>
      <c r="G15" s="64"/>
      <c r="H15" s="269"/>
    </row>
    <row r="16" spans="2:12" ht="19.5" customHeight="1" thickBot="1" x14ac:dyDescent="0.35">
      <c r="B16" s="83" t="s">
        <v>180</v>
      </c>
      <c r="C16" s="79"/>
      <c r="D16" s="65"/>
      <c r="E16" s="65"/>
      <c r="F16" s="65"/>
      <c r="G16" s="65"/>
      <c r="H16" s="270"/>
    </row>
    <row r="17" spans="2:4" s="50" customFormat="1" ht="19.5" customHeight="1" thickBot="1" x14ac:dyDescent="0.35">
      <c r="B17" s="83" t="s">
        <v>244</v>
      </c>
      <c r="C17" s="104"/>
      <c r="D17" s="51"/>
    </row>
    <row r="18" spans="2:4" s="50" customFormat="1" ht="19.5" customHeight="1" x14ac:dyDescent="0.3"/>
    <row r="19" spans="2:4" s="50" customFormat="1" ht="19.5" customHeight="1" x14ac:dyDescent="0.3"/>
    <row r="20" spans="2:4" s="50" customFormat="1" ht="19.5" customHeight="1" x14ac:dyDescent="0.3"/>
    <row r="21" spans="2:4" s="50" customFormat="1" ht="19.5" customHeight="1" x14ac:dyDescent="0.3"/>
    <row r="22" spans="2:4" s="50" customFormat="1" ht="19.5" customHeight="1" x14ac:dyDescent="0.3"/>
    <row r="23" spans="2:4" s="50" customFormat="1" ht="19.5" customHeight="1" x14ac:dyDescent="0.3"/>
    <row r="24" spans="2:4" s="50" customFormat="1" ht="19.5" customHeight="1" x14ac:dyDescent="0.3"/>
    <row r="25" spans="2:4" s="50" customFormat="1" ht="19.5" customHeight="1" x14ac:dyDescent="0.3"/>
    <row r="26" spans="2:4" s="50" customFormat="1" ht="19.5" customHeight="1" x14ac:dyDescent="0.3"/>
    <row r="27" spans="2:4" s="50" customFormat="1" ht="19.5" customHeight="1" x14ac:dyDescent="0.3"/>
    <row r="28" spans="2:4" s="50" customFormat="1" ht="19.5" customHeight="1" x14ac:dyDescent="0.3"/>
    <row r="29" spans="2:4" s="50" customFormat="1" ht="19.5" customHeight="1" x14ac:dyDescent="0.3"/>
    <row r="30" spans="2:4" s="50" customFormat="1" ht="19.5" customHeight="1" x14ac:dyDescent="0.3"/>
    <row r="31" spans="2:4" s="50" customFormat="1" ht="19.5" customHeight="1" x14ac:dyDescent="0.3"/>
    <row r="32" spans="2:4" s="50" customFormat="1" ht="19.5" customHeight="1" x14ac:dyDescent="0.3"/>
    <row r="33" s="50" customFormat="1" ht="19.5" customHeight="1" x14ac:dyDescent="0.3"/>
    <row r="34" s="50" customFormat="1" ht="19.5" customHeight="1" x14ac:dyDescent="0.3"/>
    <row r="35" s="50" customFormat="1" ht="19.5" customHeight="1" x14ac:dyDescent="0.3"/>
    <row r="36" s="50" customFormat="1" ht="19.5" customHeight="1" x14ac:dyDescent="0.3"/>
    <row r="37" s="50" customFormat="1" ht="19.5" customHeight="1" x14ac:dyDescent="0.3"/>
    <row r="38" s="50" customFormat="1" ht="19.5" customHeight="1" x14ac:dyDescent="0.3"/>
    <row r="39" s="50" customFormat="1" ht="19.5" customHeight="1" x14ac:dyDescent="0.3"/>
    <row r="40" s="50" customFormat="1" ht="19.5" customHeight="1" x14ac:dyDescent="0.3"/>
    <row r="41" s="50" customFormat="1" ht="19.5" customHeight="1" x14ac:dyDescent="0.3"/>
    <row r="42" s="50" customFormat="1" ht="19.5" customHeight="1" x14ac:dyDescent="0.3"/>
    <row r="43" s="50" customFormat="1" ht="19.5" customHeight="1" x14ac:dyDescent="0.3"/>
    <row r="44" s="50" customFormat="1" ht="19.5" customHeight="1" x14ac:dyDescent="0.3"/>
    <row r="45" s="50" customFormat="1" ht="19.5" customHeight="1" x14ac:dyDescent="0.3"/>
    <row r="46" s="50" customFormat="1" ht="19.5" customHeight="1" x14ac:dyDescent="0.3"/>
    <row r="47" s="50" customFormat="1" ht="19.5" customHeight="1" x14ac:dyDescent="0.3"/>
    <row r="48" s="50" customFormat="1" ht="19.5" customHeight="1" x14ac:dyDescent="0.3"/>
    <row r="49" s="50" customFormat="1" ht="19.5" customHeight="1" x14ac:dyDescent="0.3"/>
    <row r="50" s="50" customFormat="1" ht="19.5" customHeight="1" x14ac:dyDescent="0.3"/>
    <row r="51" s="50" customFormat="1" ht="19.5" customHeight="1" x14ac:dyDescent="0.3"/>
    <row r="52" s="50" customFormat="1" ht="19.5" customHeight="1" x14ac:dyDescent="0.3"/>
    <row r="53" s="50" customFormat="1" ht="19.5" customHeight="1" x14ac:dyDescent="0.3"/>
    <row r="54" s="50" customFormat="1" ht="19.5" customHeight="1" x14ac:dyDescent="0.3"/>
    <row r="55" s="50" customFormat="1" ht="19.5" customHeight="1" x14ac:dyDescent="0.3"/>
    <row r="56" s="50" customFormat="1" ht="19.5" customHeight="1" x14ac:dyDescent="0.3"/>
    <row r="57" s="50" customFormat="1" ht="19.5" customHeight="1" x14ac:dyDescent="0.3"/>
    <row r="58" s="50" customFormat="1" ht="19.5" customHeight="1" x14ac:dyDescent="0.3"/>
    <row r="59" s="50" customFormat="1" ht="19.5" customHeight="1" x14ac:dyDescent="0.3"/>
    <row r="60" s="50" customFormat="1" ht="19.5" customHeight="1" x14ac:dyDescent="0.3"/>
    <row r="61" s="50" customFormat="1" ht="19.5" customHeight="1" x14ac:dyDescent="0.3"/>
    <row r="62" s="50" customFormat="1" ht="19.5" customHeight="1" x14ac:dyDescent="0.3"/>
    <row r="63" s="50" customFormat="1" ht="19.5" customHeight="1" x14ac:dyDescent="0.3"/>
    <row r="64" s="50" customFormat="1" ht="19.5" customHeight="1" x14ac:dyDescent="0.3"/>
    <row r="65" s="50" customFormat="1" ht="19.5" customHeight="1" x14ac:dyDescent="0.3"/>
    <row r="66" s="50" customFormat="1" ht="19.5" customHeight="1" x14ac:dyDescent="0.3"/>
    <row r="67" s="50" customFormat="1" ht="19.5" customHeight="1" x14ac:dyDescent="0.3"/>
    <row r="68" s="50" customFormat="1" ht="19.5" customHeight="1" x14ac:dyDescent="0.3"/>
    <row r="69" s="50" customFormat="1" ht="19.5" customHeight="1" x14ac:dyDescent="0.3"/>
    <row r="70" s="50" customFormat="1" ht="19.5" customHeight="1" x14ac:dyDescent="0.3"/>
    <row r="71" s="50" customFormat="1" ht="19.5" customHeight="1" x14ac:dyDescent="0.3"/>
    <row r="72" s="50" customFormat="1" ht="19.5" customHeight="1" x14ac:dyDescent="0.3"/>
    <row r="73" s="50" customFormat="1" ht="19.5" customHeight="1" x14ac:dyDescent="0.3"/>
    <row r="74" s="50" customFormat="1" ht="19.5" customHeight="1" x14ac:dyDescent="0.3"/>
    <row r="75" s="50" customFormat="1" ht="19.5" customHeight="1" x14ac:dyDescent="0.3"/>
    <row r="76" s="50" customFormat="1" ht="19.5" customHeight="1" x14ac:dyDescent="0.3"/>
    <row r="77" s="50" customFormat="1" ht="19.5" customHeight="1" x14ac:dyDescent="0.3"/>
    <row r="78" s="50" customFormat="1" ht="19.5" customHeight="1" x14ac:dyDescent="0.3"/>
    <row r="79" s="50" customFormat="1" ht="19.5" customHeight="1" x14ac:dyDescent="0.3"/>
    <row r="80" s="50" customFormat="1" ht="19.5" customHeight="1" x14ac:dyDescent="0.3"/>
    <row r="81" s="50" customFormat="1" ht="19.5" customHeight="1" x14ac:dyDescent="0.3"/>
    <row r="82" s="50" customFormat="1" ht="19.5" customHeight="1" x14ac:dyDescent="0.3"/>
    <row r="83" s="50" customFormat="1" ht="19.5" customHeight="1" x14ac:dyDescent="0.3"/>
    <row r="84" s="50" customFormat="1" ht="19.5" customHeight="1" x14ac:dyDescent="0.3"/>
    <row r="85" s="50" customFormat="1" ht="19.5" customHeight="1" x14ac:dyDescent="0.3"/>
    <row r="86" s="50" customFormat="1" ht="19.5" customHeight="1" x14ac:dyDescent="0.3"/>
    <row r="87" s="50" customFormat="1" ht="19.5" customHeight="1" x14ac:dyDescent="0.3"/>
    <row r="88" s="50" customFormat="1" ht="19.5" customHeight="1" x14ac:dyDescent="0.3"/>
    <row r="89" s="50" customFormat="1" ht="19.5" customHeight="1" x14ac:dyDescent="0.3"/>
    <row r="90" s="50" customFormat="1" ht="19.5" customHeight="1" x14ac:dyDescent="0.3"/>
    <row r="91" s="50" customFormat="1" ht="19.5" customHeight="1" x14ac:dyDescent="0.3"/>
    <row r="92" s="50" customFormat="1" ht="19.5" customHeight="1" x14ac:dyDescent="0.3"/>
    <row r="93" s="50" customFormat="1" ht="19.5" customHeight="1" x14ac:dyDescent="0.3"/>
    <row r="94" s="50" customFormat="1" ht="19.5" customHeight="1" x14ac:dyDescent="0.3"/>
    <row r="95" s="50" customFormat="1" ht="19.5" customHeight="1" x14ac:dyDescent="0.3"/>
    <row r="96" s="50" customFormat="1" ht="19.5" customHeight="1" x14ac:dyDescent="0.3"/>
    <row r="97" s="50" customFormat="1" ht="19.5" customHeight="1" x14ac:dyDescent="0.3"/>
    <row r="98" s="50" customFormat="1" ht="19.5" customHeight="1" x14ac:dyDescent="0.3"/>
    <row r="99" s="50" customFormat="1" ht="19.5" customHeight="1" x14ac:dyDescent="0.3"/>
    <row r="100" s="50" customFormat="1" ht="19.5" customHeight="1" x14ac:dyDescent="0.3"/>
    <row r="101" s="50" customFormat="1" ht="19.5" customHeight="1" x14ac:dyDescent="0.3"/>
    <row r="102" s="50" customFormat="1" ht="19.5" customHeight="1" x14ac:dyDescent="0.3"/>
    <row r="103" s="50" customFormat="1" ht="19.5" customHeight="1" x14ac:dyDescent="0.3"/>
    <row r="104" s="50" customFormat="1" ht="19.5" customHeight="1" x14ac:dyDescent="0.3"/>
    <row r="105" s="50" customFormat="1" ht="19.5" customHeight="1" x14ac:dyDescent="0.3"/>
    <row r="106" s="50" customFormat="1" ht="19.5" customHeight="1" x14ac:dyDescent="0.3"/>
    <row r="107" s="50" customFormat="1" ht="19.5" customHeight="1" x14ac:dyDescent="0.3"/>
    <row r="108" s="50" customFormat="1" ht="19.5" customHeight="1" x14ac:dyDescent="0.3"/>
    <row r="109" s="50" customFormat="1" ht="19.5" customHeight="1" x14ac:dyDescent="0.3"/>
    <row r="110" s="50" customFormat="1" ht="19.5" customHeight="1" x14ac:dyDescent="0.3"/>
    <row r="111" s="50" customFormat="1" ht="19.5" customHeight="1" x14ac:dyDescent="0.3"/>
    <row r="112" s="50" customFormat="1" ht="19.5" customHeight="1" x14ac:dyDescent="0.3"/>
    <row r="113" s="50" customFormat="1" ht="19.5" customHeight="1" x14ac:dyDescent="0.3"/>
    <row r="114" s="50" customFormat="1" ht="19.5" customHeight="1" x14ac:dyDescent="0.3"/>
    <row r="115" s="50" customFormat="1" ht="19.5" customHeight="1" x14ac:dyDescent="0.3"/>
    <row r="116" s="50" customFormat="1" ht="19.5" customHeight="1" x14ac:dyDescent="0.3"/>
    <row r="117" s="50" customFormat="1" ht="19.5" customHeight="1" x14ac:dyDescent="0.3"/>
    <row r="118" s="50" customFormat="1" ht="19.5" customHeight="1" x14ac:dyDescent="0.3"/>
    <row r="119" s="50" customFormat="1" ht="19.5" customHeight="1" x14ac:dyDescent="0.3"/>
    <row r="120" s="50" customFormat="1" ht="19.5" customHeight="1" x14ac:dyDescent="0.3"/>
    <row r="121" s="50" customFormat="1" ht="19.5" customHeight="1" x14ac:dyDescent="0.3"/>
    <row r="122" s="50" customFormat="1" ht="19.5" customHeight="1" x14ac:dyDescent="0.3"/>
    <row r="123" s="50" customFormat="1" ht="19.5" customHeight="1" x14ac:dyDescent="0.3"/>
    <row r="124" s="50" customFormat="1" ht="19.5" customHeight="1" x14ac:dyDescent="0.3"/>
    <row r="125" s="50" customFormat="1" ht="19.5" customHeight="1" x14ac:dyDescent="0.3"/>
    <row r="126" s="50" customFormat="1" ht="19.5" customHeight="1" x14ac:dyDescent="0.3"/>
    <row r="127" s="50" customFormat="1" ht="19.5" customHeight="1" x14ac:dyDescent="0.3"/>
    <row r="128" s="50" customFormat="1" ht="19.5" customHeight="1" x14ac:dyDescent="0.3"/>
    <row r="129" s="50" customFormat="1" ht="19.5" customHeight="1" x14ac:dyDescent="0.3"/>
    <row r="130" s="50" customFormat="1" ht="19.5" customHeight="1" x14ac:dyDescent="0.3"/>
    <row r="131" s="50" customFormat="1" ht="19.5" customHeight="1" x14ac:dyDescent="0.3"/>
    <row r="132" s="50" customFormat="1" ht="19.5" customHeight="1" x14ac:dyDescent="0.3"/>
    <row r="133" s="50" customFormat="1" ht="19.5" customHeight="1" x14ac:dyDescent="0.3"/>
    <row r="134" s="50" customFormat="1" ht="19.5" customHeight="1" x14ac:dyDescent="0.3"/>
    <row r="135" s="50" customFormat="1" ht="19.5" customHeight="1" x14ac:dyDescent="0.3"/>
    <row r="136" s="50" customFormat="1" ht="19.5" customHeight="1" x14ac:dyDescent="0.3"/>
    <row r="137" s="50" customFormat="1" ht="19.5" customHeight="1" x14ac:dyDescent="0.3"/>
    <row r="138" s="50" customFormat="1" ht="19.5" customHeight="1" x14ac:dyDescent="0.3"/>
    <row r="139" s="50" customFormat="1" ht="19.5" customHeight="1" x14ac:dyDescent="0.3"/>
    <row r="140" s="50" customFormat="1" ht="19.5" customHeight="1" x14ac:dyDescent="0.3"/>
    <row r="141" s="50" customFormat="1" ht="19.5" customHeight="1" x14ac:dyDescent="0.3"/>
    <row r="142" s="50" customFormat="1" ht="19.5" customHeight="1" x14ac:dyDescent="0.3"/>
    <row r="143" s="50" customFormat="1" ht="19.5" customHeight="1" x14ac:dyDescent="0.3"/>
    <row r="144" s="50" customFormat="1" ht="19.5" customHeight="1" x14ac:dyDescent="0.3"/>
    <row r="145" s="50" customFormat="1" ht="19.5" customHeight="1" x14ac:dyDescent="0.3"/>
    <row r="146" s="50" customFormat="1" ht="19.5" customHeight="1" x14ac:dyDescent="0.3"/>
    <row r="147" s="50" customFormat="1" ht="19.5" customHeight="1" x14ac:dyDescent="0.3"/>
    <row r="148" s="50" customFormat="1" ht="19.5" customHeight="1" x14ac:dyDescent="0.3"/>
    <row r="149" s="50" customFormat="1" ht="19.5" customHeight="1" x14ac:dyDescent="0.3"/>
    <row r="150" s="50" customFormat="1" ht="19.5" customHeight="1" x14ac:dyDescent="0.3"/>
    <row r="151" s="50" customFormat="1" ht="19.5" customHeight="1" x14ac:dyDescent="0.3"/>
    <row r="152" s="50" customFormat="1" ht="19.5" customHeight="1" x14ac:dyDescent="0.3"/>
    <row r="153" s="50" customFormat="1" ht="19.5" customHeight="1" x14ac:dyDescent="0.3"/>
    <row r="154" s="50" customFormat="1" ht="19.5" customHeight="1" x14ac:dyDescent="0.3"/>
    <row r="155" s="50" customFormat="1" ht="19.5" customHeight="1" x14ac:dyDescent="0.3"/>
    <row r="156" s="50" customFormat="1" ht="19.5" customHeight="1" x14ac:dyDescent="0.3"/>
    <row r="157" s="50" customFormat="1" ht="19.5" customHeight="1" x14ac:dyDescent="0.3"/>
    <row r="158" s="50" customFormat="1" ht="19.5" customHeight="1" x14ac:dyDescent="0.3"/>
    <row r="159" s="50" customFormat="1" ht="19.5" customHeight="1" x14ac:dyDescent="0.3"/>
    <row r="160" s="50" customFormat="1" ht="19.5" customHeight="1" x14ac:dyDescent="0.3"/>
    <row r="161" s="50" customFormat="1" ht="19.5" customHeight="1" x14ac:dyDescent="0.3"/>
    <row r="162" s="50" customFormat="1" ht="19.5" customHeight="1" x14ac:dyDescent="0.3"/>
    <row r="163" s="50" customFormat="1" ht="19.5" customHeight="1" x14ac:dyDescent="0.3"/>
    <row r="164" s="50" customFormat="1" ht="19.5" customHeight="1" x14ac:dyDescent="0.3"/>
    <row r="165" s="50" customFormat="1" ht="19.5" customHeight="1" x14ac:dyDescent="0.3"/>
    <row r="166" s="50" customFormat="1" ht="19.5" customHeight="1" x14ac:dyDescent="0.3"/>
    <row r="167" s="50" customFormat="1" ht="19.5" customHeight="1" x14ac:dyDescent="0.3"/>
    <row r="168" s="50" customFormat="1" ht="19.5" customHeight="1" x14ac:dyDescent="0.3"/>
    <row r="169" s="50" customFormat="1" ht="19.5" customHeight="1" x14ac:dyDescent="0.3"/>
    <row r="170" s="50" customFormat="1" ht="19.5" customHeight="1" x14ac:dyDescent="0.3"/>
    <row r="171" s="50" customFormat="1" ht="19.5" customHeight="1" x14ac:dyDescent="0.3"/>
    <row r="172" s="50" customFormat="1" ht="19.5" customHeight="1" x14ac:dyDescent="0.3"/>
    <row r="173" s="50" customFormat="1" ht="19.5" customHeight="1" x14ac:dyDescent="0.3"/>
    <row r="174" s="50" customFormat="1" ht="19.5" customHeight="1" x14ac:dyDescent="0.3"/>
    <row r="175" s="50" customFormat="1" ht="19.5" customHeight="1" x14ac:dyDescent="0.3"/>
    <row r="176" s="50" customFormat="1" ht="19.5" customHeight="1" x14ac:dyDescent="0.3"/>
    <row r="177" s="50" customFormat="1" ht="19.5" customHeight="1" x14ac:dyDescent="0.3"/>
    <row r="178" s="50" customFormat="1" ht="19.5" customHeight="1" x14ac:dyDescent="0.3"/>
    <row r="179" s="50" customFormat="1" ht="19.5" customHeight="1" x14ac:dyDescent="0.3"/>
    <row r="180" s="50" customFormat="1" ht="19.5" customHeight="1" x14ac:dyDescent="0.3"/>
    <row r="181" s="50" customFormat="1" ht="19.5" customHeight="1" x14ac:dyDescent="0.3"/>
    <row r="182" s="50" customFormat="1" ht="19.5" customHeight="1" x14ac:dyDescent="0.3"/>
    <row r="183" s="50" customFormat="1" ht="19.5" customHeight="1" x14ac:dyDescent="0.3"/>
    <row r="184" s="50" customFormat="1" ht="19.5" customHeight="1" x14ac:dyDescent="0.3"/>
    <row r="185" s="50" customFormat="1" ht="19.5" customHeight="1" x14ac:dyDescent="0.3"/>
    <row r="186" s="50" customFormat="1" ht="19.5" customHeight="1" x14ac:dyDescent="0.3"/>
    <row r="187" s="50" customFormat="1" ht="19.5" customHeight="1" x14ac:dyDescent="0.3"/>
    <row r="188" s="50" customFormat="1" ht="19.5" customHeight="1" x14ac:dyDescent="0.3"/>
    <row r="189" s="50" customFormat="1" ht="19.5" customHeight="1" x14ac:dyDescent="0.3"/>
    <row r="190" s="50" customFormat="1" ht="19.5" customHeight="1" x14ac:dyDescent="0.3"/>
    <row r="191" s="50" customFormat="1" ht="19.5" customHeight="1" x14ac:dyDescent="0.3"/>
    <row r="192" s="50" customFormat="1" ht="19.5" customHeight="1" x14ac:dyDescent="0.3"/>
    <row r="193" s="50" customFormat="1" ht="19.5" customHeight="1" x14ac:dyDescent="0.3"/>
    <row r="194" s="50" customFormat="1" ht="19.5" customHeight="1" x14ac:dyDescent="0.3"/>
    <row r="195" s="50" customFormat="1" ht="19.5" customHeight="1" x14ac:dyDescent="0.3"/>
    <row r="196" s="50" customFormat="1" ht="19.5" customHeight="1" x14ac:dyDescent="0.3"/>
    <row r="197" s="50" customFormat="1" ht="19.5" customHeight="1" x14ac:dyDescent="0.3"/>
    <row r="198" s="50" customFormat="1" ht="19.5" customHeight="1" x14ac:dyDescent="0.3"/>
    <row r="199" s="50" customFormat="1" ht="19.5" customHeight="1" x14ac:dyDescent="0.3"/>
    <row r="200" s="50" customFormat="1" ht="19.5" customHeight="1" x14ac:dyDescent="0.3"/>
    <row r="201" s="50" customFormat="1" ht="19.5" customHeight="1" x14ac:dyDescent="0.3"/>
    <row r="202" s="50" customFormat="1" ht="19.5" customHeight="1" x14ac:dyDescent="0.3"/>
    <row r="203" s="50" customFormat="1" ht="19.5" customHeight="1" x14ac:dyDescent="0.3"/>
    <row r="204" s="50" customFormat="1" ht="19.5" customHeight="1" x14ac:dyDescent="0.3"/>
    <row r="205" s="50" customFormat="1" ht="19.5" customHeight="1" x14ac:dyDescent="0.3"/>
    <row r="206" s="50" customFormat="1" ht="19.5" customHeight="1" x14ac:dyDescent="0.3"/>
    <row r="207" s="50" customFormat="1" ht="19.5" customHeight="1" x14ac:dyDescent="0.3"/>
    <row r="208" s="50" customFormat="1" ht="19.5" customHeight="1" x14ac:dyDescent="0.3"/>
    <row r="209" s="50" customFormat="1" ht="19.5" customHeight="1" x14ac:dyDescent="0.3"/>
    <row r="210" s="50" customFormat="1" ht="19.5" customHeight="1" x14ac:dyDescent="0.3"/>
    <row r="211" s="50" customFormat="1" ht="19.5" customHeight="1" x14ac:dyDescent="0.3"/>
    <row r="212" s="50" customFormat="1" ht="19.5" customHeight="1" x14ac:dyDescent="0.3"/>
    <row r="213" s="50" customFormat="1" ht="19.5" customHeight="1" x14ac:dyDescent="0.3"/>
    <row r="214" s="50" customFormat="1" ht="19.5" customHeight="1" x14ac:dyDescent="0.3"/>
    <row r="215" s="50" customFormat="1" ht="19.5" customHeight="1" x14ac:dyDescent="0.3"/>
    <row r="216" s="50" customFormat="1" ht="19.5" customHeight="1" x14ac:dyDescent="0.3"/>
    <row r="217" s="50" customFormat="1" ht="19.5" customHeight="1" x14ac:dyDescent="0.3"/>
    <row r="218" s="50" customFormat="1" ht="19.5" customHeight="1" x14ac:dyDescent="0.3"/>
    <row r="219" s="50" customFormat="1" ht="19.5" customHeight="1" x14ac:dyDescent="0.3"/>
    <row r="220" s="50" customFormat="1" ht="19.5" customHeight="1" x14ac:dyDescent="0.3"/>
    <row r="221" s="50" customFormat="1" ht="19.5" customHeight="1" x14ac:dyDescent="0.3"/>
    <row r="222" s="50" customFormat="1" ht="19.5" customHeight="1" x14ac:dyDescent="0.3"/>
    <row r="223" s="50" customFormat="1" ht="19.5" customHeight="1" x14ac:dyDescent="0.3"/>
    <row r="224" s="50" customFormat="1" ht="19.5" customHeight="1" x14ac:dyDescent="0.3"/>
    <row r="225" s="50" customFormat="1" ht="19.5" customHeight="1" x14ac:dyDescent="0.3"/>
    <row r="226" s="50" customFormat="1" ht="19.5" customHeight="1" x14ac:dyDescent="0.3"/>
    <row r="227" s="50" customFormat="1" ht="19.5" customHeight="1" x14ac:dyDescent="0.3"/>
    <row r="228" s="50" customFormat="1" ht="19.5" customHeight="1" x14ac:dyDescent="0.3"/>
    <row r="229" s="50" customFormat="1" ht="19.5" customHeight="1" x14ac:dyDescent="0.3"/>
    <row r="230" s="50" customFormat="1" ht="19.5" customHeight="1" x14ac:dyDescent="0.3"/>
    <row r="231" s="50" customFormat="1" ht="19.5" customHeight="1" x14ac:dyDescent="0.3"/>
    <row r="232" s="50" customFormat="1" ht="19.5" customHeight="1" x14ac:dyDescent="0.3"/>
    <row r="233" s="50" customFormat="1" ht="19.5" customHeight="1" x14ac:dyDescent="0.3"/>
    <row r="234" s="50" customFormat="1" ht="19.5" customHeight="1" x14ac:dyDescent="0.3"/>
    <row r="235" s="50" customFormat="1" ht="19.5" customHeight="1" x14ac:dyDescent="0.3"/>
    <row r="236" s="50" customFormat="1" ht="19.5" customHeight="1" x14ac:dyDescent="0.3"/>
    <row r="237" s="50" customFormat="1" ht="19.5" customHeight="1" x14ac:dyDescent="0.3"/>
    <row r="238" s="50" customFormat="1" ht="19.5" customHeight="1" x14ac:dyDescent="0.3"/>
    <row r="239" s="50" customFormat="1" ht="19.5" customHeight="1" x14ac:dyDescent="0.3"/>
    <row r="240" s="50" customFormat="1" ht="19.5" customHeight="1" x14ac:dyDescent="0.3"/>
    <row r="241" s="50" customFormat="1" ht="19.5" customHeight="1" x14ac:dyDescent="0.3"/>
    <row r="242" s="50" customFormat="1" ht="19.5" customHeight="1" x14ac:dyDescent="0.3"/>
    <row r="243" s="50" customFormat="1" ht="19.5" customHeight="1" x14ac:dyDescent="0.3"/>
    <row r="244" s="50" customFormat="1" ht="19.5" customHeight="1" x14ac:dyDescent="0.3"/>
    <row r="245" s="50" customFormat="1" ht="19.5" customHeight="1" x14ac:dyDescent="0.3"/>
    <row r="246" s="50" customFormat="1" ht="19.5" customHeight="1" x14ac:dyDescent="0.3"/>
    <row r="247" s="50" customFormat="1" ht="19.5" customHeight="1" x14ac:dyDescent="0.3"/>
    <row r="248" s="50" customFormat="1" ht="19.5" customHeight="1" x14ac:dyDescent="0.3"/>
    <row r="249" s="50" customFormat="1" ht="19.5" customHeight="1" x14ac:dyDescent="0.3"/>
    <row r="250" s="50" customFormat="1" ht="19.5" customHeight="1" x14ac:dyDescent="0.3"/>
    <row r="251" s="50" customFormat="1" ht="19.5" customHeight="1" x14ac:dyDescent="0.3"/>
    <row r="252" s="50" customFormat="1" ht="19.5" customHeight="1" x14ac:dyDescent="0.3"/>
    <row r="253" s="50" customFormat="1" ht="19.5" customHeight="1" x14ac:dyDescent="0.3"/>
    <row r="254" s="50" customFormat="1" ht="19.5" customHeight="1" x14ac:dyDescent="0.3"/>
    <row r="255" s="50" customFormat="1" ht="19.5" customHeight="1" x14ac:dyDescent="0.3"/>
    <row r="256" s="50" customFormat="1" ht="19.5" customHeight="1" x14ac:dyDescent="0.3"/>
    <row r="257" s="50" customFormat="1" ht="19.5" customHeight="1" x14ac:dyDescent="0.3"/>
    <row r="258" s="50" customFormat="1" ht="19.5" customHeight="1" x14ac:dyDescent="0.3"/>
    <row r="259" s="50" customFormat="1" ht="19.5" customHeight="1" x14ac:dyDescent="0.3"/>
    <row r="260" s="50" customFormat="1" ht="19.5" customHeight="1" x14ac:dyDescent="0.3"/>
    <row r="261" s="50" customFormat="1" ht="19.5" customHeight="1" x14ac:dyDescent="0.3"/>
    <row r="262" s="50" customFormat="1" ht="19.5" customHeight="1" x14ac:dyDescent="0.3"/>
    <row r="263" s="50" customFormat="1" ht="19.5" customHeight="1" x14ac:dyDescent="0.3"/>
    <row r="264" s="50" customFormat="1" ht="19.5" customHeight="1" x14ac:dyDescent="0.3"/>
    <row r="265" s="50" customFormat="1" ht="19.5" customHeight="1" x14ac:dyDescent="0.3"/>
    <row r="266" s="50" customFormat="1" ht="19.5" customHeight="1" x14ac:dyDescent="0.3"/>
    <row r="267" s="50" customFormat="1" ht="19.5" customHeight="1" x14ac:dyDescent="0.3"/>
    <row r="268" s="50" customFormat="1" ht="19.5" customHeight="1" x14ac:dyDescent="0.3"/>
    <row r="269" s="50" customFormat="1" ht="19.5" customHeight="1" x14ac:dyDescent="0.3"/>
    <row r="270" s="50" customFormat="1" ht="19.5" customHeight="1" x14ac:dyDescent="0.3"/>
    <row r="271" s="50" customFormat="1" ht="19.5" customHeight="1" x14ac:dyDescent="0.3"/>
    <row r="272" s="50" customFormat="1" ht="19.5" customHeight="1" x14ac:dyDescent="0.3"/>
    <row r="273" s="50" customFormat="1" ht="19.5" customHeight="1" x14ac:dyDescent="0.3"/>
    <row r="274" s="50" customFormat="1" ht="19.5" customHeight="1" x14ac:dyDescent="0.3"/>
    <row r="275" s="50" customFormat="1" ht="19.5" customHeight="1" x14ac:dyDescent="0.3"/>
    <row r="276" s="50" customFormat="1" ht="19.5" customHeight="1" x14ac:dyDescent="0.3"/>
    <row r="277" s="50" customFormat="1" ht="19.5" customHeight="1" x14ac:dyDescent="0.3"/>
    <row r="278" s="50" customFormat="1" ht="19.5" customHeight="1" x14ac:dyDescent="0.3"/>
    <row r="279" s="50" customFormat="1" ht="19.5" customHeight="1" x14ac:dyDescent="0.3"/>
    <row r="280" s="50" customFormat="1" ht="19.5" customHeight="1" x14ac:dyDescent="0.3"/>
    <row r="281" s="50" customFormat="1" ht="19.5" customHeight="1" x14ac:dyDescent="0.3"/>
    <row r="282" s="50" customFormat="1" ht="19.5" customHeight="1" x14ac:dyDescent="0.3"/>
    <row r="283" s="50" customFormat="1" ht="19.5" customHeight="1" x14ac:dyDescent="0.3"/>
    <row r="284" s="50" customFormat="1" ht="19.5" customHeight="1" x14ac:dyDescent="0.3"/>
    <row r="285" s="50" customFormat="1" ht="19.5" customHeight="1" x14ac:dyDescent="0.3"/>
    <row r="286" s="50" customFormat="1" ht="19.5" customHeight="1" x14ac:dyDescent="0.3"/>
    <row r="287" s="50" customFormat="1" ht="19.5" customHeight="1" x14ac:dyDescent="0.3"/>
    <row r="288" s="50" customFormat="1" ht="19.5" customHeight="1" x14ac:dyDescent="0.3"/>
    <row r="289" s="50" customFormat="1" ht="19.5" customHeight="1" x14ac:dyDescent="0.3"/>
    <row r="290" s="50" customFormat="1" ht="19.5" customHeight="1" x14ac:dyDescent="0.3"/>
    <row r="291" s="50" customFormat="1" ht="19.5" customHeight="1" x14ac:dyDescent="0.3"/>
    <row r="292" s="50" customFormat="1" ht="19.5" customHeight="1" x14ac:dyDescent="0.3"/>
    <row r="293" s="50" customFormat="1" ht="19.5" customHeight="1" x14ac:dyDescent="0.3"/>
    <row r="294" s="50" customFormat="1" ht="19.5" customHeight="1" x14ac:dyDescent="0.3"/>
    <row r="295" s="50" customFormat="1" ht="19.5" customHeight="1" x14ac:dyDescent="0.3"/>
    <row r="296" s="50" customFormat="1" ht="19.5" customHeight="1" x14ac:dyDescent="0.3"/>
    <row r="297" s="50" customFormat="1" ht="19.5" customHeight="1" x14ac:dyDescent="0.3"/>
    <row r="298" s="50" customFormat="1" ht="19.5" customHeight="1" x14ac:dyDescent="0.3"/>
    <row r="299" s="50" customFormat="1" ht="19.5" customHeight="1" x14ac:dyDescent="0.3"/>
    <row r="300" s="50" customFormat="1" ht="19.5" customHeight="1" x14ac:dyDescent="0.3"/>
    <row r="301" s="50" customFormat="1" ht="19.5" customHeight="1" x14ac:dyDescent="0.3"/>
    <row r="302" s="50" customFormat="1" ht="19.5" customHeight="1" x14ac:dyDescent="0.3"/>
    <row r="303" s="50" customFormat="1" ht="19.5" customHeight="1" x14ac:dyDescent="0.3"/>
    <row r="304" s="50" customFormat="1" ht="19.5" customHeight="1" x14ac:dyDescent="0.3"/>
    <row r="305" s="50" customFormat="1" ht="19.5" customHeight="1" x14ac:dyDescent="0.3"/>
    <row r="306" s="50" customFormat="1" ht="19.5" customHeight="1" x14ac:dyDescent="0.3"/>
    <row r="307" s="50" customFormat="1" ht="19.5" customHeight="1" x14ac:dyDescent="0.3"/>
    <row r="308" s="50" customFormat="1" ht="19.5" customHeight="1" x14ac:dyDescent="0.3"/>
    <row r="309" s="50" customFormat="1" ht="19.5" customHeight="1" x14ac:dyDescent="0.3"/>
    <row r="310" s="50" customFormat="1" ht="19.5" customHeight="1" x14ac:dyDescent="0.3"/>
    <row r="311" s="50" customFormat="1" ht="19.5" customHeight="1" x14ac:dyDescent="0.3"/>
    <row r="312" s="50" customFormat="1" ht="19.5" customHeight="1" x14ac:dyDescent="0.3"/>
    <row r="313" s="50" customFormat="1" ht="19.5" customHeight="1" x14ac:dyDescent="0.3"/>
    <row r="314" s="50" customFormat="1" ht="19.5" customHeight="1" x14ac:dyDescent="0.3"/>
    <row r="315" s="50" customFormat="1" ht="19.5" customHeight="1" x14ac:dyDescent="0.3"/>
    <row r="316" s="50" customFormat="1" ht="19.5" customHeight="1" x14ac:dyDescent="0.3"/>
    <row r="317" s="50" customFormat="1" ht="19.5" customHeight="1" x14ac:dyDescent="0.3"/>
    <row r="318" s="50" customFormat="1" ht="19.5" customHeight="1" x14ac:dyDescent="0.3"/>
    <row r="319" s="50" customFormat="1" ht="19.5" customHeight="1" x14ac:dyDescent="0.3"/>
    <row r="320" s="50" customFormat="1" ht="19.5" customHeight="1" x14ac:dyDescent="0.3"/>
    <row r="321" s="50" customFormat="1" ht="19.5" customHeight="1" x14ac:dyDescent="0.3"/>
    <row r="322" s="50" customFormat="1" ht="19.5" customHeight="1" x14ac:dyDescent="0.3"/>
    <row r="323" s="50" customFormat="1" ht="19.5" customHeight="1" x14ac:dyDescent="0.3"/>
    <row r="324" s="50" customFormat="1" ht="19.5" customHeight="1" x14ac:dyDescent="0.3"/>
    <row r="325" s="50" customFormat="1" ht="19.5" customHeight="1" x14ac:dyDescent="0.3"/>
    <row r="326" s="50" customFormat="1" ht="19.5" customHeight="1" x14ac:dyDescent="0.3"/>
    <row r="327" s="50" customFormat="1" ht="19.5" customHeight="1" x14ac:dyDescent="0.3"/>
    <row r="328" s="50" customFormat="1" ht="19.5" customHeight="1" x14ac:dyDescent="0.3"/>
    <row r="329" s="50" customFormat="1" ht="19.5" customHeight="1" x14ac:dyDescent="0.3"/>
    <row r="330" s="50" customFormat="1" ht="19.5" customHeight="1" x14ac:dyDescent="0.3"/>
    <row r="331" s="50" customFormat="1" ht="19.5" customHeight="1" x14ac:dyDescent="0.3"/>
    <row r="332" s="50" customFormat="1" ht="19.5" customHeight="1" x14ac:dyDescent="0.3"/>
    <row r="333" s="50" customFormat="1" ht="19.5" customHeight="1" x14ac:dyDescent="0.3"/>
    <row r="334" s="50" customFormat="1" ht="19.5" customHeight="1" x14ac:dyDescent="0.3"/>
    <row r="335" s="50" customFormat="1" ht="19.5" customHeight="1" x14ac:dyDescent="0.3"/>
    <row r="336" s="50" customFormat="1" ht="19.5" customHeight="1" x14ac:dyDescent="0.3"/>
    <row r="337" s="50" customFormat="1" ht="19.5" customHeight="1" x14ac:dyDescent="0.3"/>
    <row r="338" s="50" customFormat="1" ht="19.5" customHeight="1" x14ac:dyDescent="0.3"/>
    <row r="339" s="50" customFormat="1" ht="19.5" customHeight="1" x14ac:dyDescent="0.3"/>
    <row r="340" s="50" customFormat="1" ht="19.5" customHeight="1" x14ac:dyDescent="0.3"/>
    <row r="341" s="50" customFormat="1" ht="19.5" customHeight="1" x14ac:dyDescent="0.3"/>
    <row r="342" s="50" customFormat="1" ht="19.5" customHeight="1" x14ac:dyDescent="0.3"/>
    <row r="343" s="50" customFormat="1" ht="19.5" customHeight="1" x14ac:dyDescent="0.3"/>
    <row r="344" s="50" customFormat="1" ht="19.5" customHeight="1" x14ac:dyDescent="0.3"/>
    <row r="345" s="50" customFormat="1" ht="19.5" customHeight="1" x14ac:dyDescent="0.3"/>
    <row r="346" s="50" customFormat="1" ht="19.5" customHeight="1" x14ac:dyDescent="0.3"/>
    <row r="347" s="50" customFormat="1" ht="19.5" customHeight="1" x14ac:dyDescent="0.3"/>
    <row r="348" s="50" customFormat="1" ht="19.5" customHeight="1" x14ac:dyDescent="0.3"/>
    <row r="349" s="50" customFormat="1" ht="19.5" customHeight="1" x14ac:dyDescent="0.3"/>
    <row r="350" s="50" customFormat="1" ht="19.5" customHeight="1" x14ac:dyDescent="0.3"/>
    <row r="351" s="50" customFormat="1" ht="19.5" customHeight="1" x14ac:dyDescent="0.3"/>
    <row r="352" s="50" customFormat="1" ht="19.5" customHeight="1" x14ac:dyDescent="0.3"/>
    <row r="353" s="50" customFormat="1" ht="19.5" customHeight="1" x14ac:dyDescent="0.3"/>
    <row r="354" s="50" customFormat="1" ht="19.5" customHeight="1" x14ac:dyDescent="0.3"/>
    <row r="355" s="50" customFormat="1" ht="19.5" customHeight="1" x14ac:dyDescent="0.3"/>
    <row r="356" s="50" customFormat="1" ht="19.5" customHeight="1" x14ac:dyDescent="0.3"/>
    <row r="357" s="50" customFormat="1" ht="19.5" customHeight="1" x14ac:dyDescent="0.3"/>
    <row r="358" s="50" customFormat="1" ht="19.5" customHeight="1" x14ac:dyDescent="0.3"/>
    <row r="359" s="50" customFormat="1" ht="19.5" customHeight="1" x14ac:dyDescent="0.3"/>
    <row r="360" s="50" customFormat="1" ht="19.5" customHeight="1" x14ac:dyDescent="0.3"/>
    <row r="361" s="50" customFormat="1" ht="19.5" customHeight="1" x14ac:dyDescent="0.3"/>
    <row r="362" s="50" customFormat="1" ht="19.5" customHeight="1" x14ac:dyDescent="0.3"/>
    <row r="363" s="50" customFormat="1" ht="19.5" customHeight="1" x14ac:dyDescent="0.3"/>
    <row r="364" s="50" customFormat="1" ht="19.5" customHeight="1" x14ac:dyDescent="0.3"/>
    <row r="365" s="50" customFormat="1" ht="19.5" customHeight="1" x14ac:dyDescent="0.3"/>
    <row r="366" s="50" customFormat="1" ht="19.5" customHeight="1" x14ac:dyDescent="0.3"/>
    <row r="367" s="50" customFormat="1" ht="19.5" customHeight="1" x14ac:dyDescent="0.3"/>
    <row r="368" s="50" customFormat="1" ht="19.5" customHeight="1" x14ac:dyDescent="0.3"/>
    <row r="369" s="50" customFormat="1" ht="19.5" customHeight="1" x14ac:dyDescent="0.3"/>
    <row r="370" s="50" customFormat="1" ht="19.5" customHeight="1" x14ac:dyDescent="0.3"/>
    <row r="371" s="50" customFormat="1" ht="19.5" customHeight="1" x14ac:dyDescent="0.3"/>
    <row r="372" s="50" customFormat="1" ht="19.5" customHeight="1" x14ac:dyDescent="0.3"/>
    <row r="373" s="50" customFormat="1" ht="19.5" customHeight="1" x14ac:dyDescent="0.3"/>
    <row r="374" s="50" customFormat="1" ht="19.5" customHeight="1" x14ac:dyDescent="0.3"/>
    <row r="375" s="50" customFormat="1" ht="19.5" customHeight="1" x14ac:dyDescent="0.3"/>
    <row r="376" s="50" customFormat="1" ht="19.5" customHeight="1" x14ac:dyDescent="0.3"/>
    <row r="377" s="50" customFormat="1" ht="19.5" customHeight="1" x14ac:dyDescent="0.3"/>
    <row r="378" s="50" customFormat="1" ht="19.5" customHeight="1" x14ac:dyDescent="0.3"/>
    <row r="379" s="50" customFormat="1" ht="19.5" customHeight="1" x14ac:dyDescent="0.3"/>
    <row r="380" s="50" customFormat="1" ht="19.5" customHeight="1" x14ac:dyDescent="0.3"/>
    <row r="381" s="50" customFormat="1" ht="19.5" customHeight="1" x14ac:dyDescent="0.3"/>
    <row r="382" s="50" customFormat="1" ht="19.5" customHeight="1" x14ac:dyDescent="0.3"/>
    <row r="383" s="50" customFormat="1" ht="19.5" customHeight="1" x14ac:dyDescent="0.3"/>
    <row r="384" s="50" customFormat="1" ht="19.5" customHeight="1" x14ac:dyDescent="0.3"/>
    <row r="385" s="50" customFormat="1" ht="19.5" customHeight="1" x14ac:dyDescent="0.3"/>
    <row r="386" s="50" customFormat="1" ht="19.5" customHeight="1" x14ac:dyDescent="0.3"/>
    <row r="387" s="50" customFormat="1" ht="19.5" customHeight="1" x14ac:dyDescent="0.3"/>
    <row r="388" s="50" customFormat="1" ht="19.5" customHeight="1" x14ac:dyDescent="0.3"/>
    <row r="389" s="50" customFormat="1" ht="19.5" customHeight="1" x14ac:dyDescent="0.3"/>
    <row r="390" s="50" customFormat="1" ht="19.5" customHeight="1" x14ac:dyDescent="0.3"/>
    <row r="391" s="50" customFormat="1" ht="19.5" customHeight="1" x14ac:dyDescent="0.3"/>
    <row r="392" s="50" customFormat="1" ht="19.5" customHeight="1" x14ac:dyDescent="0.3"/>
    <row r="393" s="50" customFormat="1" ht="19.5" customHeight="1" x14ac:dyDescent="0.3"/>
    <row r="394" s="50" customFormat="1" ht="19.5" customHeight="1" x14ac:dyDescent="0.3"/>
    <row r="395" s="50" customFormat="1" ht="19.5" customHeight="1" x14ac:dyDescent="0.3"/>
    <row r="396" s="50" customFormat="1" ht="19.5" customHeight="1" x14ac:dyDescent="0.3"/>
    <row r="397" s="50" customFormat="1" ht="19.5" customHeight="1" x14ac:dyDescent="0.3"/>
    <row r="398" s="50" customFormat="1" ht="19.5" customHeight="1" x14ac:dyDescent="0.3"/>
    <row r="399" s="50" customFormat="1" ht="19.5" customHeight="1" x14ac:dyDescent="0.3"/>
    <row r="400" s="50" customFormat="1" ht="19.5" customHeight="1" x14ac:dyDescent="0.3"/>
    <row r="401" s="50" customFormat="1" ht="19.5" customHeight="1" x14ac:dyDescent="0.3"/>
    <row r="402" s="50" customFormat="1" ht="19.5" customHeight="1" x14ac:dyDescent="0.3"/>
    <row r="403" s="50" customFormat="1" ht="19.5" customHeight="1" x14ac:dyDescent="0.3"/>
    <row r="404" s="50" customFormat="1" ht="19.5" customHeight="1" x14ac:dyDescent="0.3"/>
    <row r="405" s="50" customFormat="1" ht="19.5" customHeight="1" x14ac:dyDescent="0.3"/>
    <row r="406" s="50" customFormat="1" ht="19.5" customHeight="1" x14ac:dyDescent="0.3"/>
    <row r="407" s="50" customFormat="1" ht="19.5" customHeight="1" x14ac:dyDescent="0.3"/>
    <row r="408" s="50" customFormat="1" ht="19.5" customHeight="1" x14ac:dyDescent="0.3"/>
    <row r="409" s="50" customFormat="1" ht="19.5" customHeight="1" x14ac:dyDescent="0.3"/>
    <row r="410" s="50" customFormat="1" ht="19.5" customHeight="1" x14ac:dyDescent="0.3"/>
    <row r="411" s="50" customFormat="1" ht="19.5" customHeight="1" x14ac:dyDescent="0.3"/>
    <row r="412" s="50" customFormat="1" ht="19.5" customHeight="1" x14ac:dyDescent="0.3"/>
    <row r="413" s="50" customFormat="1" ht="19.5" customHeight="1" x14ac:dyDescent="0.3"/>
    <row r="414" s="50" customFormat="1" ht="19.5" customHeight="1" x14ac:dyDescent="0.3"/>
    <row r="415" s="50" customFormat="1" ht="19.5" customHeight="1" x14ac:dyDescent="0.3"/>
    <row r="416" s="50" customFormat="1" ht="19.5" customHeight="1" x14ac:dyDescent="0.3"/>
    <row r="417" s="50" customFormat="1" ht="19.5" customHeight="1" x14ac:dyDescent="0.3"/>
    <row r="418" s="50" customFormat="1" ht="19.5" customHeight="1" x14ac:dyDescent="0.3"/>
    <row r="419" s="50" customFormat="1" ht="19.5" customHeight="1" x14ac:dyDescent="0.3"/>
    <row r="420" s="50" customFormat="1" ht="19.5" customHeight="1" x14ac:dyDescent="0.3"/>
    <row r="421" s="50" customFormat="1" ht="19.5" customHeight="1" x14ac:dyDescent="0.3"/>
    <row r="422" s="50" customFormat="1" ht="19.5" customHeight="1" x14ac:dyDescent="0.3"/>
    <row r="423" s="50" customFormat="1" ht="19.5" customHeight="1" x14ac:dyDescent="0.3"/>
    <row r="424" s="50" customFormat="1" ht="19.5" customHeight="1" x14ac:dyDescent="0.3"/>
    <row r="425" s="50" customFormat="1" ht="19.5" customHeight="1" x14ac:dyDescent="0.3"/>
    <row r="426" s="50" customFormat="1" ht="19.5" customHeight="1" x14ac:dyDescent="0.3"/>
    <row r="427" s="50" customFormat="1" ht="19.5" customHeight="1" x14ac:dyDescent="0.3"/>
    <row r="428" s="50" customFormat="1" ht="19.5" customHeight="1" x14ac:dyDescent="0.3"/>
    <row r="429" s="50" customFormat="1" ht="19.5" customHeight="1" x14ac:dyDescent="0.3"/>
    <row r="430" s="50" customFormat="1" ht="19.5" customHeight="1" x14ac:dyDescent="0.3"/>
    <row r="431" s="50" customFormat="1" ht="19.5" customHeight="1" x14ac:dyDescent="0.3"/>
    <row r="432" s="50" customFormat="1" ht="19.5" customHeight="1" x14ac:dyDescent="0.3"/>
    <row r="433" s="50" customFormat="1" ht="19.5" customHeight="1" x14ac:dyDescent="0.3"/>
    <row r="434" s="50" customFormat="1" ht="19.5" customHeight="1" x14ac:dyDescent="0.3"/>
    <row r="435" s="50" customFormat="1" ht="19.5" customHeight="1" x14ac:dyDescent="0.3"/>
    <row r="436" s="50" customFormat="1" ht="19.5" customHeight="1" x14ac:dyDescent="0.3"/>
    <row r="437" s="50" customFormat="1" ht="19.5" customHeight="1" x14ac:dyDescent="0.3"/>
    <row r="438" s="50" customFormat="1" ht="19.5" customHeight="1" x14ac:dyDescent="0.3"/>
    <row r="439" s="50" customFormat="1" ht="19.5" customHeight="1" x14ac:dyDescent="0.3"/>
    <row r="440" s="50" customFormat="1" ht="19.5" customHeight="1" x14ac:dyDescent="0.3"/>
    <row r="441" s="50" customFormat="1" ht="19.5" customHeight="1" x14ac:dyDescent="0.3"/>
    <row r="442" s="50" customFormat="1" ht="19.5" customHeight="1" x14ac:dyDescent="0.3"/>
    <row r="443" s="50" customFormat="1" ht="19.5" customHeight="1" x14ac:dyDescent="0.3"/>
    <row r="444" s="50" customFormat="1" ht="19.5" customHeight="1" x14ac:dyDescent="0.3"/>
    <row r="445" s="50" customFormat="1" ht="19.5" customHeight="1" x14ac:dyDescent="0.3"/>
    <row r="446" s="50" customFormat="1" ht="19.5" customHeight="1" x14ac:dyDescent="0.3"/>
    <row r="447" s="50" customFormat="1" ht="19.5" customHeight="1" x14ac:dyDescent="0.3"/>
    <row r="448" s="50" customFormat="1" ht="19.5" customHeight="1" x14ac:dyDescent="0.3"/>
    <row r="449" s="50" customFormat="1" ht="19.5" customHeight="1" x14ac:dyDescent="0.3"/>
    <row r="450" s="50" customFormat="1" ht="19.5" customHeight="1" x14ac:dyDescent="0.3"/>
    <row r="451" s="50" customFormat="1" ht="19.5" customHeight="1" x14ac:dyDescent="0.3"/>
    <row r="452" s="50" customFormat="1" ht="19.5" customHeight="1" x14ac:dyDescent="0.3"/>
    <row r="453" s="50" customFormat="1" ht="19.5" customHeight="1" x14ac:dyDescent="0.3"/>
    <row r="454" s="50" customFormat="1" ht="19.5" customHeight="1" x14ac:dyDescent="0.3"/>
    <row r="455" s="50" customFormat="1" ht="19.5" customHeight="1" x14ac:dyDescent="0.3"/>
    <row r="456" s="50" customFormat="1" ht="19.5" customHeight="1" x14ac:dyDescent="0.3"/>
    <row r="457" s="50" customFormat="1" ht="19.5" customHeight="1" x14ac:dyDescent="0.3"/>
    <row r="458" s="50" customFormat="1" ht="19.5" customHeight="1" x14ac:dyDescent="0.3"/>
    <row r="459" s="50" customFormat="1" ht="19.5" customHeight="1" x14ac:dyDescent="0.3"/>
    <row r="460" s="50" customFormat="1" ht="19.5" customHeight="1" x14ac:dyDescent="0.3"/>
    <row r="461" s="50" customFormat="1" ht="19.5" customHeight="1" x14ac:dyDescent="0.3"/>
    <row r="462" s="50" customFormat="1" ht="19.5" customHeight="1" x14ac:dyDescent="0.3"/>
    <row r="463" s="50" customFormat="1" ht="19.5" customHeight="1" x14ac:dyDescent="0.3"/>
    <row r="464" s="50" customFormat="1" ht="19.5" customHeight="1" x14ac:dyDescent="0.3"/>
    <row r="465" s="50" customFormat="1" ht="19.5" customHeight="1" x14ac:dyDescent="0.3"/>
    <row r="466" s="50" customFormat="1" ht="19.5" customHeight="1" x14ac:dyDescent="0.3"/>
    <row r="467" s="50" customFormat="1" ht="19.5" customHeight="1" x14ac:dyDescent="0.3"/>
    <row r="468" s="50" customFormat="1" ht="19.5" customHeight="1" x14ac:dyDescent="0.3"/>
    <row r="469" s="50" customFormat="1" ht="19.5" customHeight="1" x14ac:dyDescent="0.3"/>
    <row r="470" s="50" customFormat="1" ht="19.5" customHeight="1" x14ac:dyDescent="0.3"/>
    <row r="471" s="50" customFormat="1" ht="19.5" customHeight="1" x14ac:dyDescent="0.3"/>
    <row r="472" s="50" customFormat="1" ht="19.5" customHeight="1" x14ac:dyDescent="0.3"/>
    <row r="473" s="50" customFormat="1" ht="19.5" customHeight="1" x14ac:dyDescent="0.3"/>
    <row r="474" s="50" customFormat="1" ht="19.5" customHeight="1" x14ac:dyDescent="0.3"/>
    <row r="475" s="50" customFormat="1" ht="19.5" customHeight="1" x14ac:dyDescent="0.3"/>
    <row r="476" s="50" customFormat="1" ht="19.5" customHeight="1" x14ac:dyDescent="0.3"/>
    <row r="477" s="50" customFormat="1" ht="19.5" customHeight="1" x14ac:dyDescent="0.3"/>
    <row r="478" s="50" customFormat="1" ht="19.5" customHeight="1" x14ac:dyDescent="0.3"/>
    <row r="479" s="50" customFormat="1" ht="19.5" customHeight="1" x14ac:dyDescent="0.3"/>
    <row r="480" s="50" customFormat="1" ht="19.5" customHeight="1" x14ac:dyDescent="0.3"/>
    <row r="481" s="50" customFormat="1" ht="19.5" customHeight="1" x14ac:dyDescent="0.3"/>
    <row r="482" s="50" customFormat="1" ht="19.5" customHeight="1" x14ac:dyDescent="0.3"/>
    <row r="483" s="50" customFormat="1" ht="19.5" customHeight="1" x14ac:dyDescent="0.3"/>
    <row r="484" s="50" customFormat="1" ht="19.5" customHeight="1" x14ac:dyDescent="0.3"/>
    <row r="485" s="50" customFormat="1" ht="19.5" customHeight="1" x14ac:dyDescent="0.3"/>
    <row r="486" s="50" customFormat="1" ht="19.5" customHeight="1" x14ac:dyDescent="0.3"/>
    <row r="487" s="50" customFormat="1" ht="19.5" customHeight="1" x14ac:dyDescent="0.3"/>
    <row r="488" s="50" customFormat="1" ht="19.5" customHeight="1" x14ac:dyDescent="0.3"/>
    <row r="489" s="50" customFormat="1" ht="19.5" customHeight="1" x14ac:dyDescent="0.3"/>
    <row r="490" s="50" customFormat="1" ht="19.5" customHeight="1" x14ac:dyDescent="0.3"/>
    <row r="491" s="50" customFormat="1" ht="19.5" customHeight="1" x14ac:dyDescent="0.3"/>
    <row r="492" s="50" customFormat="1" ht="19.5" customHeight="1" x14ac:dyDescent="0.3"/>
    <row r="493" s="50" customFormat="1" ht="19.5" customHeight="1" x14ac:dyDescent="0.3"/>
    <row r="494" s="50" customFormat="1" ht="19.5" customHeight="1" x14ac:dyDescent="0.3"/>
    <row r="495" s="50" customFormat="1" ht="19.5" customHeight="1" x14ac:dyDescent="0.3"/>
    <row r="496" s="50" customFormat="1" ht="19.5" customHeight="1" x14ac:dyDescent="0.3"/>
    <row r="497" s="50" customFormat="1" ht="19.5" customHeight="1" x14ac:dyDescent="0.3"/>
    <row r="498" s="50" customFormat="1" ht="19.5" customHeight="1" x14ac:dyDescent="0.3"/>
    <row r="499" s="50" customFormat="1" ht="19.5" customHeight="1" x14ac:dyDescent="0.3"/>
    <row r="500" s="50" customFormat="1" ht="19.5" customHeight="1" x14ac:dyDescent="0.3"/>
    <row r="501" s="50" customFormat="1" ht="19.5" customHeight="1" x14ac:dyDescent="0.3"/>
    <row r="502" s="50" customFormat="1" ht="19.5" customHeight="1" x14ac:dyDescent="0.3"/>
    <row r="503" s="50" customFormat="1" ht="19.5" customHeight="1" x14ac:dyDescent="0.3"/>
    <row r="504" s="50" customFormat="1" ht="19.5" customHeight="1" x14ac:dyDescent="0.3"/>
    <row r="505" s="50" customFormat="1" ht="19.5" customHeight="1" x14ac:dyDescent="0.3"/>
    <row r="506" s="50" customFormat="1" ht="19.5" customHeight="1" x14ac:dyDescent="0.3"/>
    <row r="507" s="50" customFormat="1" ht="19.5" customHeight="1" x14ac:dyDescent="0.3"/>
    <row r="508" s="50" customFormat="1" ht="19.5" customHeight="1" x14ac:dyDescent="0.3"/>
    <row r="509" s="50" customFormat="1" ht="19.5" customHeight="1" x14ac:dyDescent="0.3"/>
    <row r="510" s="50" customFormat="1" ht="19.5" customHeight="1" x14ac:dyDescent="0.3"/>
    <row r="511" s="50" customFormat="1" ht="19.5" customHeight="1" x14ac:dyDescent="0.3"/>
    <row r="512" s="50" customFormat="1" ht="19.5" customHeight="1" x14ac:dyDescent="0.3"/>
    <row r="513" s="50" customFormat="1" ht="19.5" customHeight="1" x14ac:dyDescent="0.3"/>
    <row r="514" s="50" customFormat="1" ht="19.5" customHeight="1" x14ac:dyDescent="0.3"/>
    <row r="515" s="50" customFormat="1" ht="19.5" customHeight="1" x14ac:dyDescent="0.3"/>
    <row r="516" s="50" customFormat="1" ht="19.5" customHeight="1" x14ac:dyDescent="0.3"/>
    <row r="517" s="50" customFormat="1" ht="19.5" customHeight="1" x14ac:dyDescent="0.3"/>
    <row r="518" s="50" customFormat="1" ht="19.5" customHeight="1" x14ac:dyDescent="0.3"/>
    <row r="519" s="50" customFormat="1" ht="19.5" customHeight="1" x14ac:dyDescent="0.3"/>
    <row r="520" s="50" customFormat="1" ht="19.5" customHeight="1" x14ac:dyDescent="0.3"/>
    <row r="521" s="50" customFormat="1" ht="19.5" customHeight="1" x14ac:dyDescent="0.3"/>
    <row r="522" s="50" customFormat="1" ht="19.5" customHeight="1" x14ac:dyDescent="0.3"/>
    <row r="523" s="50" customFormat="1" ht="19.5" customHeight="1" x14ac:dyDescent="0.3"/>
    <row r="524" s="50" customFormat="1" ht="19.5" customHeight="1" x14ac:dyDescent="0.3"/>
    <row r="525" s="50" customFormat="1" ht="19.5" customHeight="1" x14ac:dyDescent="0.3"/>
    <row r="526" s="50" customFormat="1" ht="19.5" customHeight="1" x14ac:dyDescent="0.3"/>
    <row r="527" s="50" customFormat="1" ht="19.5" customHeight="1" x14ac:dyDescent="0.3"/>
    <row r="528" s="50" customFormat="1" ht="19.5" customHeight="1" x14ac:dyDescent="0.3"/>
    <row r="529" s="50" customFormat="1" ht="19.5" customHeight="1" x14ac:dyDescent="0.3"/>
    <row r="530" s="50" customFormat="1" ht="19.5" customHeight="1" x14ac:dyDescent="0.3"/>
    <row r="531" s="50" customFormat="1" ht="19.5" customHeight="1" x14ac:dyDescent="0.3"/>
    <row r="532" s="50" customFormat="1" ht="19.5" customHeight="1" x14ac:dyDescent="0.3"/>
    <row r="533" s="50" customFormat="1" ht="19.5" customHeight="1" x14ac:dyDescent="0.3"/>
    <row r="534" s="50" customFormat="1" ht="19.5" customHeight="1" x14ac:dyDescent="0.3"/>
    <row r="535" s="50" customFormat="1" ht="19.5" customHeight="1" x14ac:dyDescent="0.3"/>
    <row r="536" s="50" customFormat="1" ht="19.5" customHeight="1" x14ac:dyDescent="0.3"/>
    <row r="537" s="50" customFormat="1" ht="19.5" customHeight="1" x14ac:dyDescent="0.3"/>
    <row r="538" s="50" customFormat="1" ht="19.5" customHeight="1" x14ac:dyDescent="0.3"/>
    <row r="539" s="50" customFormat="1" ht="19.5" customHeight="1" x14ac:dyDescent="0.3"/>
    <row r="540" s="50" customFormat="1" ht="19.5" customHeight="1" x14ac:dyDescent="0.3"/>
    <row r="541" s="50" customFormat="1" ht="19.5" customHeight="1" x14ac:dyDescent="0.3"/>
    <row r="542" s="50" customFormat="1" ht="19.5" customHeight="1" x14ac:dyDescent="0.3"/>
    <row r="543" s="50" customFormat="1" ht="19.5" customHeight="1" x14ac:dyDescent="0.3"/>
    <row r="544" s="50" customFormat="1" ht="19.5" customHeight="1" x14ac:dyDescent="0.3"/>
    <row r="545" s="50" customFormat="1" ht="19.5" customHeight="1" x14ac:dyDescent="0.3"/>
    <row r="546" s="50" customFormat="1" ht="19.5" customHeight="1" x14ac:dyDescent="0.3"/>
    <row r="547" s="50" customFormat="1" ht="19.5" customHeight="1" x14ac:dyDescent="0.3"/>
    <row r="548" s="50" customFormat="1" ht="19.5" customHeight="1" x14ac:dyDescent="0.3"/>
    <row r="549" s="50" customFormat="1" ht="19.5" customHeight="1" x14ac:dyDescent="0.3"/>
    <row r="550" s="50" customFormat="1" ht="19.5" customHeight="1" x14ac:dyDescent="0.3"/>
    <row r="551" s="50" customFormat="1" ht="19.5" customHeight="1" x14ac:dyDescent="0.3"/>
    <row r="552" s="50" customFormat="1" ht="19.5" customHeight="1" x14ac:dyDescent="0.3"/>
    <row r="553" s="50" customFormat="1" ht="19.5" customHeight="1" x14ac:dyDescent="0.3"/>
    <row r="554" s="50" customFormat="1" ht="19.5" customHeight="1" x14ac:dyDescent="0.3"/>
    <row r="555" s="50" customFormat="1" ht="19.5" customHeight="1" x14ac:dyDescent="0.3"/>
    <row r="556" s="50" customFormat="1" ht="19.5" customHeight="1" x14ac:dyDescent="0.3"/>
    <row r="557" s="50" customFormat="1" ht="19.5" customHeight="1" x14ac:dyDescent="0.3"/>
    <row r="558" s="50" customFormat="1" ht="19.5" customHeight="1" x14ac:dyDescent="0.3"/>
    <row r="559" s="50" customFormat="1" ht="19.5" customHeight="1" x14ac:dyDescent="0.3"/>
    <row r="560" s="50" customFormat="1" ht="19.5" customHeight="1" x14ac:dyDescent="0.3"/>
    <row r="561" s="50" customFormat="1" ht="19.5" customHeight="1" x14ac:dyDescent="0.3"/>
    <row r="562" s="50" customFormat="1" ht="19.5" customHeight="1" x14ac:dyDescent="0.3"/>
    <row r="563" s="50" customFormat="1" ht="19.5" customHeight="1" x14ac:dyDescent="0.3"/>
    <row r="564" s="50" customFormat="1" ht="19.5" customHeight="1" x14ac:dyDescent="0.3"/>
    <row r="565" s="50" customFormat="1" ht="19.5" customHeight="1" x14ac:dyDescent="0.3"/>
    <row r="566" s="50" customFormat="1" ht="19.5" customHeight="1" x14ac:dyDescent="0.3"/>
    <row r="567" s="50" customFormat="1" ht="19.5" customHeight="1" x14ac:dyDescent="0.3"/>
    <row r="568" s="50" customFormat="1" ht="19.5" customHeight="1" x14ac:dyDescent="0.3"/>
    <row r="569" s="50" customFormat="1" ht="19.5" customHeight="1" x14ac:dyDescent="0.3"/>
    <row r="570" s="50" customFormat="1" ht="19.5" customHeight="1" x14ac:dyDescent="0.3"/>
    <row r="571" s="50" customFormat="1" ht="19.5" customHeight="1" x14ac:dyDescent="0.3"/>
    <row r="572" s="50" customFormat="1" ht="19.5" customHeight="1" x14ac:dyDescent="0.3"/>
    <row r="573" s="50" customFormat="1" ht="19.5" customHeight="1" x14ac:dyDescent="0.3"/>
    <row r="574" s="50" customFormat="1" ht="19.5" customHeight="1" x14ac:dyDescent="0.3"/>
    <row r="575" s="50" customFormat="1" ht="19.5" customHeight="1" x14ac:dyDescent="0.3"/>
    <row r="576" s="50" customFormat="1" ht="19.5" customHeight="1" x14ac:dyDescent="0.3"/>
    <row r="577" s="50" customFormat="1" ht="19.5" customHeight="1" x14ac:dyDescent="0.3"/>
    <row r="578" s="50" customFormat="1" ht="19.5" customHeight="1" x14ac:dyDescent="0.3"/>
    <row r="579" s="50" customFormat="1" ht="19.5" customHeight="1" x14ac:dyDescent="0.3"/>
    <row r="580" s="50" customFormat="1" ht="19.5" customHeight="1" x14ac:dyDescent="0.3"/>
    <row r="581" s="50" customFormat="1" ht="19.5" customHeight="1" x14ac:dyDescent="0.3"/>
    <row r="582" s="50" customFormat="1" ht="19.5" customHeight="1" x14ac:dyDescent="0.3"/>
    <row r="583" s="50" customFormat="1" ht="19.5" customHeight="1" x14ac:dyDescent="0.3"/>
    <row r="584" s="50" customFormat="1" ht="19.5" customHeight="1" x14ac:dyDescent="0.3"/>
    <row r="585" s="50" customFormat="1" ht="19.5" customHeight="1" x14ac:dyDescent="0.3"/>
    <row r="586" s="50" customFormat="1" ht="19.5" customHeight="1" x14ac:dyDescent="0.3"/>
    <row r="587" s="50" customFormat="1" ht="19.5" customHeight="1" x14ac:dyDescent="0.3"/>
    <row r="588" s="50" customFormat="1" ht="19.5" customHeight="1" x14ac:dyDescent="0.3"/>
    <row r="589" s="50" customFormat="1" ht="19.5" customHeight="1" x14ac:dyDescent="0.3"/>
    <row r="590" s="50" customFormat="1" ht="19.5" customHeight="1" x14ac:dyDescent="0.3"/>
    <row r="591" s="50" customFormat="1" ht="19.5" customHeight="1" x14ac:dyDescent="0.3"/>
    <row r="592" s="50" customFormat="1" ht="19.5" customHeight="1" x14ac:dyDescent="0.3"/>
    <row r="593" s="50" customFormat="1" ht="19.5" customHeight="1" x14ac:dyDescent="0.3"/>
    <row r="594" s="50" customFormat="1" ht="19.5" customHeight="1" x14ac:dyDescent="0.3"/>
    <row r="595" s="50" customFormat="1" ht="19.5" customHeight="1" x14ac:dyDescent="0.3"/>
    <row r="596" s="50" customFormat="1" ht="19.5" customHeight="1" x14ac:dyDescent="0.3"/>
    <row r="597" s="50" customFormat="1" ht="19.5" customHeight="1" x14ac:dyDescent="0.3"/>
    <row r="598" s="50" customFormat="1" ht="19.5" customHeight="1" x14ac:dyDescent="0.3"/>
    <row r="599" s="50" customFormat="1" ht="19.5" customHeight="1" x14ac:dyDescent="0.3"/>
    <row r="600" s="50" customFormat="1" ht="19.5" customHeight="1" x14ac:dyDescent="0.3"/>
    <row r="601" s="50" customFormat="1" ht="19.5" customHeight="1" x14ac:dyDescent="0.3"/>
    <row r="602" s="50" customFormat="1" ht="19.5" customHeight="1" x14ac:dyDescent="0.3"/>
    <row r="603" s="50" customFormat="1" ht="19.5" customHeight="1" x14ac:dyDescent="0.3"/>
    <row r="604" s="50" customFormat="1" ht="19.5" customHeight="1" x14ac:dyDescent="0.3"/>
    <row r="605" s="50" customFormat="1" ht="19.5" customHeight="1" x14ac:dyDescent="0.3"/>
    <row r="606" s="50" customFormat="1" ht="19.5" customHeight="1" x14ac:dyDescent="0.3"/>
    <row r="607" s="50" customFormat="1" ht="19.5" customHeight="1" x14ac:dyDescent="0.3"/>
    <row r="608" s="50" customFormat="1" ht="19.5" customHeight="1" x14ac:dyDescent="0.3"/>
    <row r="609" s="50" customFormat="1" ht="19.5" customHeight="1" x14ac:dyDescent="0.3"/>
    <row r="610" s="50" customFormat="1" ht="19.5" customHeight="1" x14ac:dyDescent="0.3"/>
    <row r="611" s="50" customFormat="1" ht="19.5" customHeight="1" x14ac:dyDescent="0.3"/>
    <row r="612" s="50" customFormat="1" ht="19.5" customHeight="1" x14ac:dyDescent="0.3"/>
    <row r="613" s="50" customFormat="1" ht="19.5" customHeight="1" x14ac:dyDescent="0.3"/>
    <row r="614" s="50" customFormat="1" ht="19.5" customHeight="1" x14ac:dyDescent="0.3"/>
    <row r="615" s="50" customFormat="1" ht="19.5" customHeight="1" x14ac:dyDescent="0.3"/>
    <row r="616" s="50" customFormat="1" ht="19.5" customHeight="1" x14ac:dyDescent="0.3"/>
    <row r="617" s="50" customFormat="1" ht="19.5" customHeight="1" x14ac:dyDescent="0.3"/>
    <row r="618" s="50" customFormat="1" ht="19.5" customHeight="1" x14ac:dyDescent="0.3"/>
    <row r="619" s="50" customFormat="1" ht="19.5" customHeight="1" x14ac:dyDescent="0.3"/>
    <row r="620" s="50" customFormat="1" ht="19.5" customHeight="1" x14ac:dyDescent="0.3"/>
    <row r="621" s="50" customFormat="1" ht="19.5" customHeight="1" x14ac:dyDescent="0.3"/>
    <row r="622" s="50" customFormat="1" ht="19.5" customHeight="1" x14ac:dyDescent="0.3"/>
    <row r="623" s="50" customFormat="1" ht="19.5" customHeight="1" x14ac:dyDescent="0.3"/>
    <row r="624" s="50" customFormat="1" ht="19.5" customHeight="1" x14ac:dyDescent="0.3"/>
    <row r="625" s="50" customFormat="1" ht="19.5" customHeight="1" x14ac:dyDescent="0.3"/>
    <row r="626" s="50" customFormat="1" ht="19.5" customHeight="1" x14ac:dyDescent="0.3"/>
    <row r="627" s="50" customFormat="1" ht="19.5" customHeight="1" x14ac:dyDescent="0.3"/>
    <row r="628" s="50" customFormat="1" ht="19.5" customHeight="1" x14ac:dyDescent="0.3"/>
    <row r="629" s="50" customFormat="1" ht="19.5" customHeight="1" x14ac:dyDescent="0.3"/>
    <row r="630" s="50" customFormat="1" ht="19.5" customHeight="1" x14ac:dyDescent="0.3"/>
    <row r="631" s="50" customFormat="1" ht="19.5" customHeight="1" x14ac:dyDescent="0.3"/>
    <row r="632" s="50" customFormat="1" ht="19.5" customHeight="1" x14ac:dyDescent="0.3"/>
    <row r="633" s="50" customFormat="1" ht="19.5" customHeight="1" x14ac:dyDescent="0.3"/>
    <row r="634" s="50" customFormat="1" ht="19.5" customHeight="1" x14ac:dyDescent="0.3"/>
    <row r="635" s="50" customFormat="1" ht="19.5" customHeight="1" x14ac:dyDescent="0.3"/>
    <row r="636" s="50" customFormat="1" ht="19.5" customHeight="1" x14ac:dyDescent="0.3"/>
    <row r="637" s="50" customFormat="1" ht="19.5" customHeight="1" x14ac:dyDescent="0.3"/>
    <row r="638" s="50" customFormat="1" ht="19.5" customHeight="1" x14ac:dyDescent="0.3"/>
    <row r="639" s="50" customFormat="1" ht="19.5" customHeight="1" x14ac:dyDescent="0.3"/>
    <row r="640" s="50" customFormat="1" ht="19.5" customHeight="1" x14ac:dyDescent="0.3"/>
    <row r="641" s="50" customFormat="1" ht="19.5" customHeight="1" x14ac:dyDescent="0.3"/>
    <row r="642" s="50" customFormat="1" ht="19.5" customHeight="1" x14ac:dyDescent="0.3"/>
    <row r="643" s="50" customFormat="1" ht="19.5" customHeight="1" x14ac:dyDescent="0.3"/>
    <row r="644" s="50" customFormat="1" ht="19.5" customHeight="1" x14ac:dyDescent="0.3"/>
    <row r="645" s="50" customFormat="1" ht="19.5" customHeight="1" x14ac:dyDescent="0.3"/>
    <row r="646" s="50" customFormat="1" ht="19.5" customHeight="1" x14ac:dyDescent="0.3"/>
    <row r="647" s="50" customFormat="1" ht="19.5" customHeight="1" x14ac:dyDescent="0.3"/>
    <row r="648" s="50" customFormat="1" ht="19.5" customHeight="1" x14ac:dyDescent="0.3"/>
    <row r="649" s="50" customFormat="1" ht="19.5" customHeight="1" x14ac:dyDescent="0.3"/>
    <row r="650" s="50" customFormat="1" ht="19.5" customHeight="1" x14ac:dyDescent="0.3"/>
    <row r="651" s="50" customFormat="1" ht="19.5" customHeight="1" x14ac:dyDescent="0.3"/>
    <row r="652" s="50" customFormat="1" ht="19.5" customHeight="1" x14ac:dyDescent="0.3"/>
    <row r="653" s="50" customFormat="1" ht="19.5" customHeight="1" x14ac:dyDescent="0.3"/>
    <row r="654" s="50" customFormat="1" ht="19.5" customHeight="1" x14ac:dyDescent="0.3"/>
    <row r="655" s="50" customFormat="1" ht="19.5" customHeight="1" x14ac:dyDescent="0.3"/>
    <row r="656" s="50" customFormat="1" ht="19.5" customHeight="1" x14ac:dyDescent="0.3"/>
    <row r="657" s="50" customFormat="1" ht="19.5" customHeight="1" x14ac:dyDescent="0.3"/>
    <row r="658" s="50" customFormat="1" ht="19.5" customHeight="1" x14ac:dyDescent="0.3"/>
    <row r="659" s="50" customFormat="1" ht="19.5" customHeight="1" x14ac:dyDescent="0.3"/>
    <row r="660" s="50" customFormat="1" ht="19.5" customHeight="1" x14ac:dyDescent="0.3"/>
    <row r="661" s="50" customFormat="1" ht="19.5" customHeight="1" x14ac:dyDescent="0.3"/>
    <row r="662" s="50" customFormat="1" ht="19.5" customHeight="1" x14ac:dyDescent="0.3"/>
    <row r="663" s="50" customFormat="1" ht="19.5" customHeight="1" x14ac:dyDescent="0.3"/>
    <row r="664" s="50" customFormat="1" ht="19.5" customHeight="1" x14ac:dyDescent="0.3"/>
    <row r="665" s="50" customFormat="1" ht="19.5" customHeight="1" x14ac:dyDescent="0.3"/>
    <row r="666" s="50" customFormat="1" ht="19.5" customHeight="1" x14ac:dyDescent="0.3"/>
    <row r="667" s="50" customFormat="1" ht="19.5" customHeight="1" x14ac:dyDescent="0.3"/>
    <row r="668" s="50" customFormat="1" ht="19.5" customHeight="1" x14ac:dyDescent="0.3"/>
    <row r="669" s="50" customFormat="1" ht="19.5" customHeight="1" x14ac:dyDescent="0.3"/>
    <row r="670" s="50" customFormat="1" ht="19.5" customHeight="1" x14ac:dyDescent="0.3"/>
    <row r="671" s="50" customFormat="1" ht="19.5" customHeight="1" x14ac:dyDescent="0.3"/>
    <row r="672" s="50" customFormat="1" ht="19.5" customHeight="1" x14ac:dyDescent="0.3"/>
    <row r="673" s="50" customFormat="1" ht="19.5" customHeight="1" x14ac:dyDescent="0.3"/>
    <row r="674" s="50" customFormat="1" ht="19.5" customHeight="1" x14ac:dyDescent="0.3"/>
    <row r="675" s="50" customFormat="1" ht="19.5" customHeight="1" x14ac:dyDescent="0.3"/>
    <row r="676" s="50" customFormat="1" ht="19.5" customHeight="1" x14ac:dyDescent="0.3"/>
    <row r="677" s="50" customFormat="1" ht="19.5" customHeight="1" x14ac:dyDescent="0.3"/>
    <row r="678" s="50" customFormat="1" ht="19.5" customHeight="1" x14ac:dyDescent="0.3"/>
    <row r="679" s="50" customFormat="1" ht="19.5" customHeight="1" x14ac:dyDescent="0.3"/>
    <row r="680" s="50" customFormat="1" ht="19.5" customHeight="1" x14ac:dyDescent="0.3"/>
    <row r="681" s="50" customFormat="1" ht="19.5" customHeight="1" x14ac:dyDescent="0.3"/>
    <row r="682" s="50" customFormat="1" ht="19.5" customHeight="1" x14ac:dyDescent="0.3"/>
    <row r="683" s="50" customFormat="1" ht="19.5" customHeight="1" x14ac:dyDescent="0.3"/>
    <row r="684" s="50" customFormat="1" ht="19.5" customHeight="1" x14ac:dyDescent="0.3"/>
    <row r="685" s="50" customFormat="1" ht="19.5" customHeight="1" x14ac:dyDescent="0.3"/>
    <row r="686" s="50" customFormat="1" ht="19.5" customHeight="1" x14ac:dyDescent="0.3"/>
    <row r="687" s="50" customFormat="1" ht="19.5" customHeight="1" x14ac:dyDescent="0.3"/>
    <row r="688" s="50" customFormat="1" ht="19.5" customHeight="1" x14ac:dyDescent="0.3"/>
    <row r="689" s="50" customFormat="1" ht="19.5" customHeight="1" x14ac:dyDescent="0.3"/>
    <row r="690" s="50" customFormat="1" ht="19.5" customHeight="1" x14ac:dyDescent="0.3"/>
    <row r="691" s="50" customFormat="1" ht="19.5" customHeight="1" x14ac:dyDescent="0.3"/>
    <row r="692" s="50" customFormat="1" ht="19.5" customHeight="1" x14ac:dyDescent="0.3"/>
    <row r="693" s="50" customFormat="1" ht="19.5" customHeight="1" x14ac:dyDescent="0.3"/>
    <row r="694" s="50" customFormat="1" ht="19.5" customHeight="1" x14ac:dyDescent="0.3"/>
    <row r="695" s="50" customFormat="1" ht="19.5" customHeight="1" x14ac:dyDescent="0.3"/>
    <row r="696" s="50" customFormat="1" ht="19.5" customHeight="1" x14ac:dyDescent="0.3"/>
    <row r="697" s="50" customFormat="1" ht="19.5" customHeight="1" x14ac:dyDescent="0.3"/>
    <row r="698" s="50" customFormat="1" ht="19.5" customHeight="1" x14ac:dyDescent="0.3"/>
    <row r="699" s="50" customFormat="1" ht="19.5" customHeight="1" x14ac:dyDescent="0.3"/>
    <row r="700" s="50" customFormat="1" ht="19.5" customHeight="1" x14ac:dyDescent="0.3"/>
    <row r="701" s="50" customFormat="1" ht="19.5" customHeight="1" x14ac:dyDescent="0.3"/>
    <row r="702" s="50" customFormat="1" ht="19.5" customHeight="1" x14ac:dyDescent="0.3"/>
    <row r="703" s="50" customFormat="1" ht="19.5" customHeight="1" x14ac:dyDescent="0.3"/>
    <row r="704" s="50" customFormat="1" ht="19.5" customHeight="1" x14ac:dyDescent="0.3"/>
    <row r="705" s="50" customFormat="1" ht="19.5" customHeight="1" x14ac:dyDescent="0.3"/>
    <row r="706" s="50" customFormat="1" ht="19.5" customHeight="1" x14ac:dyDescent="0.3"/>
    <row r="707" s="50" customFormat="1" ht="19.5" customHeight="1" x14ac:dyDescent="0.3"/>
    <row r="708" s="50" customFormat="1" ht="19.5" customHeight="1" x14ac:dyDescent="0.3"/>
    <row r="709" s="50" customFormat="1" ht="19.5" customHeight="1" x14ac:dyDescent="0.3"/>
    <row r="710" s="50" customFormat="1" ht="19.5" customHeight="1" x14ac:dyDescent="0.3"/>
    <row r="711" s="50" customFormat="1" ht="19.5" customHeight="1" x14ac:dyDescent="0.3"/>
    <row r="712" s="50" customFormat="1" ht="19.5" customHeight="1" x14ac:dyDescent="0.3"/>
    <row r="713" s="50" customFormat="1" ht="19.5" customHeight="1" x14ac:dyDescent="0.3"/>
    <row r="714" s="50" customFormat="1" ht="19.5" customHeight="1" x14ac:dyDescent="0.3"/>
    <row r="715" s="50" customFormat="1" ht="19.5" customHeight="1" x14ac:dyDescent="0.3"/>
    <row r="716" s="50" customFormat="1" ht="19.5" customHeight="1" x14ac:dyDescent="0.3"/>
    <row r="717" s="50" customFormat="1" ht="19.5" customHeight="1" x14ac:dyDescent="0.3"/>
    <row r="718" s="50" customFormat="1" ht="19.5" customHeight="1" x14ac:dyDescent="0.3"/>
    <row r="719" s="50" customFormat="1" ht="19.5" customHeight="1" x14ac:dyDescent="0.3"/>
    <row r="720" s="50" customFormat="1" ht="19.5" customHeight="1" x14ac:dyDescent="0.3"/>
    <row r="721" s="50" customFormat="1" ht="19.5" customHeight="1" x14ac:dyDescent="0.3"/>
    <row r="722" s="50" customFormat="1" ht="19.5" customHeight="1" x14ac:dyDescent="0.3"/>
    <row r="723" s="50" customFormat="1" ht="19.5" customHeight="1" x14ac:dyDescent="0.3"/>
    <row r="724" s="50" customFormat="1" ht="19.5" customHeight="1" x14ac:dyDescent="0.3"/>
    <row r="725" s="50" customFormat="1" ht="19.5" customHeight="1" x14ac:dyDescent="0.3"/>
    <row r="726" s="50" customFormat="1" ht="19.5" customHeight="1" x14ac:dyDescent="0.3"/>
    <row r="727" s="50" customFormat="1" ht="19.5" customHeight="1" x14ac:dyDescent="0.3"/>
    <row r="728" s="50" customFormat="1" ht="19.5" customHeight="1" x14ac:dyDescent="0.3"/>
    <row r="729" s="50" customFormat="1" ht="19.5" customHeight="1" x14ac:dyDescent="0.3"/>
    <row r="730" s="50" customFormat="1" ht="19.5" customHeight="1" x14ac:dyDescent="0.3"/>
    <row r="731" s="50" customFormat="1" ht="19.5" customHeight="1" x14ac:dyDescent="0.3"/>
    <row r="732" s="50" customFormat="1" ht="19.5" customHeight="1" x14ac:dyDescent="0.3"/>
    <row r="733" s="50" customFormat="1" ht="19.5" customHeight="1" x14ac:dyDescent="0.3"/>
    <row r="734" s="50" customFormat="1" ht="19.5" customHeight="1" x14ac:dyDescent="0.3"/>
    <row r="735" s="50" customFormat="1" ht="19.5" customHeight="1" x14ac:dyDescent="0.3"/>
    <row r="736" s="50" customFormat="1" ht="19.5" customHeight="1" x14ac:dyDescent="0.3"/>
    <row r="737" s="50" customFormat="1" ht="19.5" customHeight="1" x14ac:dyDescent="0.3"/>
    <row r="738" s="50" customFormat="1" ht="19.5" customHeight="1" x14ac:dyDescent="0.3"/>
    <row r="739" s="50" customFormat="1" ht="19.5" customHeight="1" x14ac:dyDescent="0.3"/>
    <row r="740" s="50" customFormat="1" ht="19.5" customHeight="1" x14ac:dyDescent="0.3"/>
    <row r="741" s="50" customFormat="1" ht="19.5" customHeight="1" x14ac:dyDescent="0.3"/>
    <row r="742" s="50" customFormat="1" ht="19.5" customHeight="1" x14ac:dyDescent="0.3"/>
    <row r="743" s="50" customFormat="1" ht="19.5" customHeight="1" x14ac:dyDescent="0.3"/>
    <row r="744" s="50" customFormat="1" ht="19.5" customHeight="1" x14ac:dyDescent="0.3"/>
    <row r="745" s="50" customFormat="1" ht="19.5" customHeight="1" x14ac:dyDescent="0.3"/>
    <row r="746" s="50" customFormat="1" ht="19.5" customHeight="1" x14ac:dyDescent="0.3"/>
    <row r="747" s="50" customFormat="1" ht="19.5" customHeight="1" x14ac:dyDescent="0.3"/>
    <row r="748" s="50" customFormat="1" ht="19.5" customHeight="1" x14ac:dyDescent="0.3"/>
    <row r="749" s="50" customFormat="1" ht="19.5" customHeight="1" x14ac:dyDescent="0.3"/>
    <row r="750" s="50" customFormat="1" ht="19.5" customHeight="1" x14ac:dyDescent="0.3"/>
    <row r="751" s="50" customFormat="1" ht="19.5" customHeight="1" x14ac:dyDescent="0.3"/>
    <row r="752" s="50" customFormat="1" ht="19.5" customHeight="1" x14ac:dyDescent="0.3"/>
    <row r="753" s="50" customFormat="1" ht="19.5" customHeight="1" x14ac:dyDescent="0.3"/>
    <row r="754" s="50" customFormat="1" ht="19.5" customHeight="1" x14ac:dyDescent="0.3"/>
    <row r="755" s="50" customFormat="1" ht="19.5" customHeight="1" x14ac:dyDescent="0.3"/>
    <row r="756" s="50" customFormat="1" ht="19.5" customHeight="1" x14ac:dyDescent="0.3"/>
    <row r="757" s="50" customFormat="1" ht="19.5" customHeight="1" x14ac:dyDescent="0.3"/>
    <row r="758" s="50" customFormat="1" ht="19.5" customHeight="1" x14ac:dyDescent="0.3"/>
    <row r="759" s="50" customFormat="1" ht="19.5" customHeight="1" x14ac:dyDescent="0.3"/>
    <row r="760" s="50" customFormat="1" ht="19.5" customHeight="1" x14ac:dyDescent="0.3"/>
    <row r="761" s="50" customFormat="1" ht="19.5" customHeight="1" x14ac:dyDescent="0.3"/>
    <row r="762" s="50" customFormat="1" ht="19.5" customHeight="1" x14ac:dyDescent="0.3"/>
    <row r="763" s="50" customFormat="1" ht="19.5" customHeight="1" x14ac:dyDescent="0.3"/>
    <row r="764" s="50" customFormat="1" ht="19.5" customHeight="1" x14ac:dyDescent="0.3"/>
    <row r="765" s="50" customFormat="1" ht="19.5" customHeight="1" x14ac:dyDescent="0.3"/>
    <row r="766" s="50" customFormat="1" ht="19.5" customHeight="1" x14ac:dyDescent="0.3"/>
    <row r="767" s="50" customFormat="1" ht="19.5" customHeight="1" x14ac:dyDescent="0.3"/>
    <row r="768" s="50" customFormat="1" ht="19.5" customHeight="1" x14ac:dyDescent="0.3"/>
    <row r="769" s="50" customFormat="1" ht="19.5" customHeight="1" x14ac:dyDescent="0.3"/>
    <row r="770" s="50" customFormat="1" ht="19.5" customHeight="1" x14ac:dyDescent="0.3"/>
    <row r="771" s="50" customFormat="1" ht="19.5" customHeight="1" x14ac:dyDescent="0.3"/>
    <row r="772" s="50" customFormat="1" ht="19.5" customHeight="1" x14ac:dyDescent="0.3"/>
    <row r="773" s="50" customFormat="1" ht="19.5" customHeight="1" x14ac:dyDescent="0.3"/>
    <row r="774" s="50" customFormat="1" ht="19.5" customHeight="1" x14ac:dyDescent="0.3"/>
    <row r="775" s="50" customFormat="1" ht="19.5" customHeight="1" x14ac:dyDescent="0.3"/>
    <row r="776" s="50" customFormat="1" ht="19.5" customHeight="1" x14ac:dyDescent="0.3"/>
    <row r="777" s="50" customFormat="1" ht="19.5" customHeight="1" x14ac:dyDescent="0.3"/>
    <row r="778" s="50" customFormat="1" ht="19.5" customHeight="1" x14ac:dyDescent="0.3"/>
    <row r="779" s="50" customFormat="1" ht="19.5" customHeight="1" x14ac:dyDescent="0.3"/>
    <row r="780" s="50" customFormat="1" ht="19.5" customHeight="1" x14ac:dyDescent="0.3"/>
    <row r="781" s="50" customFormat="1" ht="19.5" customHeight="1" x14ac:dyDescent="0.3"/>
    <row r="782" s="50" customFormat="1" ht="19.5" customHeight="1" x14ac:dyDescent="0.3"/>
    <row r="783" s="50" customFormat="1" ht="19.5" customHeight="1" x14ac:dyDescent="0.3"/>
    <row r="784" s="50" customFormat="1" ht="19.5" customHeight="1" x14ac:dyDescent="0.3"/>
    <row r="785" s="50" customFormat="1" ht="19.5" customHeight="1" x14ac:dyDescent="0.3"/>
    <row r="786" s="50" customFormat="1" ht="19.5" customHeight="1" x14ac:dyDescent="0.3"/>
    <row r="787" s="50" customFormat="1" ht="19.5" customHeight="1" x14ac:dyDescent="0.3"/>
    <row r="788" s="50" customFormat="1" ht="19.5" customHeight="1" x14ac:dyDescent="0.3"/>
    <row r="789" s="50" customFormat="1" ht="19.5" customHeight="1" x14ac:dyDescent="0.3"/>
    <row r="790" s="50" customFormat="1" ht="19.5" customHeight="1" x14ac:dyDescent="0.3"/>
    <row r="791" s="50" customFormat="1" ht="19.5" customHeight="1" x14ac:dyDescent="0.3"/>
    <row r="792" s="50" customFormat="1" ht="19.5" customHeight="1" x14ac:dyDescent="0.3"/>
    <row r="793" s="50" customFormat="1" ht="19.5" customHeight="1" x14ac:dyDescent="0.3"/>
    <row r="794" s="50" customFormat="1" ht="19.5" customHeight="1" x14ac:dyDescent="0.3"/>
    <row r="795" s="50" customFormat="1" ht="19.5" customHeight="1" x14ac:dyDescent="0.3"/>
    <row r="796" s="50" customFormat="1" ht="19.5" customHeight="1" x14ac:dyDescent="0.3"/>
    <row r="797" s="50" customFormat="1" ht="19.5" customHeight="1" x14ac:dyDescent="0.3"/>
    <row r="798" s="50" customFormat="1" ht="19.5" customHeight="1" x14ac:dyDescent="0.3"/>
    <row r="799" s="50" customFormat="1" ht="19.5" customHeight="1" x14ac:dyDescent="0.3"/>
    <row r="800" s="50" customFormat="1" ht="19.5" customHeight="1" x14ac:dyDescent="0.3"/>
    <row r="801" s="50" customFormat="1" ht="19.5" customHeight="1" x14ac:dyDescent="0.3"/>
    <row r="802" s="50" customFormat="1" ht="19.5" customHeight="1" x14ac:dyDescent="0.3"/>
    <row r="803" s="50" customFormat="1" ht="19.5" customHeight="1" x14ac:dyDescent="0.3"/>
    <row r="804" s="50" customFormat="1" ht="19.5" customHeight="1" x14ac:dyDescent="0.3"/>
    <row r="805" s="50" customFormat="1" ht="19.5" customHeight="1" x14ac:dyDescent="0.3"/>
    <row r="806" s="50" customFormat="1" ht="19.5" customHeight="1" x14ac:dyDescent="0.3"/>
    <row r="807" s="50" customFormat="1" ht="19.5" customHeight="1" x14ac:dyDescent="0.3"/>
    <row r="808" s="50" customFormat="1" ht="19.5" customHeight="1" x14ac:dyDescent="0.3"/>
    <row r="809" s="50" customFormat="1" ht="19.5" customHeight="1" x14ac:dyDescent="0.3"/>
    <row r="810" s="50" customFormat="1" ht="19.5" customHeight="1" x14ac:dyDescent="0.3"/>
    <row r="811" s="50" customFormat="1" ht="19.5" customHeight="1" x14ac:dyDescent="0.3"/>
    <row r="812" s="50" customFormat="1" ht="19.5" customHeight="1" x14ac:dyDescent="0.3"/>
    <row r="813" s="50" customFormat="1" ht="19.5" customHeight="1" x14ac:dyDescent="0.3"/>
    <row r="814" s="50" customFormat="1" ht="19.5" customHeight="1" x14ac:dyDescent="0.3"/>
    <row r="815" s="50" customFormat="1" ht="19.5" customHeight="1" x14ac:dyDescent="0.3"/>
    <row r="816" s="50" customFormat="1" ht="19.5" customHeight="1" x14ac:dyDescent="0.3"/>
    <row r="817" s="50" customFormat="1" ht="19.5" customHeight="1" x14ac:dyDescent="0.3"/>
    <row r="818" s="50" customFormat="1" ht="19.5" customHeight="1" x14ac:dyDescent="0.3"/>
    <row r="819" s="50" customFormat="1" ht="19.5" customHeight="1" x14ac:dyDescent="0.3"/>
    <row r="820" s="50" customFormat="1" ht="19.5" customHeight="1" x14ac:dyDescent="0.3"/>
    <row r="821" s="50" customFormat="1" ht="19.5" customHeight="1" x14ac:dyDescent="0.3"/>
    <row r="822" s="50" customFormat="1" ht="19.5" customHeight="1" x14ac:dyDescent="0.3"/>
    <row r="823" s="50" customFormat="1" ht="19.5" customHeight="1" x14ac:dyDescent="0.3"/>
    <row r="824" s="50" customFormat="1" ht="19.5" customHeight="1" x14ac:dyDescent="0.3"/>
    <row r="825" s="50" customFormat="1" ht="19.5" customHeight="1" x14ac:dyDescent="0.3"/>
    <row r="826" s="50" customFormat="1" ht="19.5" customHeight="1" x14ac:dyDescent="0.3"/>
    <row r="827" s="50" customFormat="1" ht="19.5" customHeight="1" x14ac:dyDescent="0.3"/>
    <row r="828" s="50" customFormat="1" ht="19.5" customHeight="1" x14ac:dyDescent="0.3"/>
    <row r="829" s="50" customFormat="1" ht="19.5" customHeight="1" x14ac:dyDescent="0.3"/>
    <row r="830" s="50" customFormat="1" ht="19.5" customHeight="1" x14ac:dyDescent="0.3"/>
    <row r="831" s="50" customFormat="1" ht="19.5" customHeight="1" x14ac:dyDescent="0.3"/>
    <row r="832" s="50" customFormat="1" ht="19.5" customHeight="1" x14ac:dyDescent="0.3"/>
    <row r="833" s="50" customFormat="1" ht="19.5" customHeight="1" x14ac:dyDescent="0.3"/>
    <row r="834" s="50" customFormat="1" ht="19.5" customHeight="1" x14ac:dyDescent="0.3"/>
    <row r="835" s="50" customFormat="1" ht="19.5" customHeight="1" x14ac:dyDescent="0.3"/>
    <row r="836" s="50" customFormat="1" ht="19.5" customHeight="1" x14ac:dyDescent="0.3"/>
    <row r="837" s="50" customFormat="1" ht="19.5" customHeight="1" x14ac:dyDescent="0.3"/>
    <row r="838" s="50" customFormat="1" ht="19.5" customHeight="1" x14ac:dyDescent="0.3"/>
    <row r="839" s="50" customFormat="1" ht="19.5" customHeight="1" x14ac:dyDescent="0.3"/>
    <row r="840" s="50" customFormat="1" ht="19.5" customHeight="1" x14ac:dyDescent="0.3"/>
    <row r="841" s="50" customFormat="1" ht="19.5" customHeight="1" x14ac:dyDescent="0.3"/>
    <row r="842" s="50" customFormat="1" ht="19.5" customHeight="1" x14ac:dyDescent="0.3"/>
    <row r="843" s="50" customFormat="1" ht="19.5" customHeight="1" x14ac:dyDescent="0.3"/>
    <row r="844" s="50" customFormat="1" ht="19.5" customHeight="1" x14ac:dyDescent="0.3"/>
    <row r="845" s="50" customFormat="1" ht="19.5" customHeight="1" x14ac:dyDescent="0.3"/>
    <row r="846" s="50" customFormat="1" ht="19.5" customHeight="1" x14ac:dyDescent="0.3"/>
    <row r="847" s="50" customFormat="1" ht="19.5" customHeight="1" x14ac:dyDescent="0.3"/>
    <row r="848" s="50" customFormat="1" ht="19.5" customHeight="1" x14ac:dyDescent="0.3"/>
    <row r="849" s="50" customFormat="1" ht="19.5" customHeight="1" x14ac:dyDescent="0.3"/>
    <row r="850" s="50" customFormat="1" ht="19.5" customHeight="1" x14ac:dyDescent="0.3"/>
    <row r="851" s="50" customFormat="1" ht="19.5" customHeight="1" x14ac:dyDescent="0.3"/>
    <row r="852" s="50" customFormat="1" ht="19.5" customHeight="1" x14ac:dyDescent="0.3"/>
    <row r="853" s="50" customFormat="1" ht="19.5" customHeight="1" x14ac:dyDescent="0.3"/>
    <row r="854" s="50" customFormat="1" ht="19.5" customHeight="1" x14ac:dyDescent="0.3"/>
    <row r="855" s="50" customFormat="1" ht="19.5" customHeight="1" x14ac:dyDescent="0.3"/>
    <row r="856" s="50" customFormat="1" ht="19.5" customHeight="1" x14ac:dyDescent="0.3"/>
    <row r="857" s="50" customFormat="1" ht="19.5" customHeight="1" x14ac:dyDescent="0.3"/>
    <row r="858" s="50" customFormat="1" ht="19.5" customHeight="1" x14ac:dyDescent="0.3"/>
    <row r="859" s="50" customFormat="1" ht="19.5" customHeight="1" x14ac:dyDescent="0.3"/>
    <row r="860" s="50" customFormat="1" ht="19.5" customHeight="1" x14ac:dyDescent="0.3"/>
    <row r="861" s="50" customFormat="1" ht="19.5" customHeight="1" x14ac:dyDescent="0.3"/>
    <row r="862" s="50" customFormat="1" ht="19.5" customHeight="1" x14ac:dyDescent="0.3"/>
    <row r="863" s="50" customFormat="1" ht="19.5" customHeight="1" x14ac:dyDescent="0.3"/>
    <row r="864" s="50" customFormat="1" ht="19.5" customHeight="1" x14ac:dyDescent="0.3"/>
    <row r="865" s="50" customFormat="1" ht="19.5" customHeight="1" x14ac:dyDescent="0.3"/>
    <row r="866" s="50" customFormat="1" ht="19.5" customHeight="1" x14ac:dyDescent="0.3"/>
    <row r="867" s="50" customFormat="1" ht="19.5" customHeight="1" x14ac:dyDescent="0.3"/>
    <row r="868" s="50" customFormat="1" ht="19.5" customHeight="1" x14ac:dyDescent="0.3"/>
    <row r="869" s="50" customFormat="1" ht="19.5" customHeight="1" x14ac:dyDescent="0.3"/>
    <row r="870" s="50" customFormat="1" ht="19.5" customHeight="1" x14ac:dyDescent="0.3"/>
    <row r="871" s="50" customFormat="1" ht="19.5" customHeight="1" x14ac:dyDescent="0.3"/>
    <row r="872" s="50" customFormat="1" ht="19.5" customHeight="1" x14ac:dyDescent="0.3"/>
    <row r="873" s="50" customFormat="1" ht="19.5" customHeight="1" x14ac:dyDescent="0.3"/>
    <row r="874" s="50" customFormat="1" ht="19.5" customHeight="1" x14ac:dyDescent="0.3"/>
    <row r="875" s="50" customFormat="1" ht="19.5" customHeight="1" x14ac:dyDescent="0.3"/>
    <row r="876" s="50" customFormat="1" ht="19.5" customHeight="1" x14ac:dyDescent="0.3"/>
    <row r="877" s="50" customFormat="1" ht="19.5" customHeight="1" x14ac:dyDescent="0.3"/>
    <row r="878" s="50" customFormat="1" ht="19.5" customHeight="1" x14ac:dyDescent="0.3"/>
    <row r="879" s="50" customFormat="1" ht="19.5" customHeight="1" x14ac:dyDescent="0.3"/>
    <row r="880" s="50" customFormat="1" ht="19.5" customHeight="1" x14ac:dyDescent="0.3"/>
    <row r="881" s="50" customFormat="1" ht="19.5" customHeight="1" x14ac:dyDescent="0.3"/>
    <row r="882" s="50" customFormat="1" ht="19.5" customHeight="1" x14ac:dyDescent="0.3"/>
    <row r="883" s="50" customFormat="1" ht="19.5" customHeight="1" x14ac:dyDescent="0.3"/>
    <row r="884" s="50" customFormat="1" ht="19.5" customHeight="1" x14ac:dyDescent="0.3"/>
    <row r="885" s="50" customFormat="1" ht="19.5" customHeight="1" x14ac:dyDescent="0.3"/>
    <row r="886" s="50" customFormat="1" ht="19.5" customHeight="1" x14ac:dyDescent="0.3"/>
    <row r="887" s="50" customFormat="1" ht="19.5" customHeight="1" x14ac:dyDescent="0.3"/>
    <row r="888" s="50" customFormat="1" ht="19.5" customHeight="1" x14ac:dyDescent="0.3"/>
    <row r="889" s="50" customFormat="1" ht="19.5" customHeight="1" x14ac:dyDescent="0.3"/>
    <row r="890" s="50" customFormat="1" ht="19.5" customHeight="1" x14ac:dyDescent="0.3"/>
    <row r="891" s="50" customFormat="1" ht="19.5" customHeight="1" x14ac:dyDescent="0.3"/>
    <row r="892" s="50" customFormat="1" ht="19.5" customHeight="1" x14ac:dyDescent="0.3"/>
    <row r="893" s="50" customFormat="1" ht="19.5" customHeight="1" x14ac:dyDescent="0.3"/>
    <row r="894" s="50" customFormat="1" ht="19.5" customHeight="1" x14ac:dyDescent="0.3"/>
    <row r="895" s="50" customFormat="1" ht="19.5" customHeight="1" x14ac:dyDescent="0.3"/>
    <row r="896" s="50" customFormat="1" ht="19.5" customHeight="1" x14ac:dyDescent="0.3"/>
    <row r="897" s="50" customFormat="1" ht="19.5" customHeight="1" x14ac:dyDescent="0.3"/>
    <row r="898" s="50" customFormat="1" ht="19.5" customHeight="1" x14ac:dyDescent="0.3"/>
    <row r="899" s="50" customFormat="1" ht="19.5" customHeight="1" x14ac:dyDescent="0.3"/>
    <row r="900" s="50" customFormat="1" ht="19.5" customHeight="1" x14ac:dyDescent="0.3"/>
    <row r="901" s="50" customFormat="1" ht="19.5" customHeight="1" x14ac:dyDescent="0.3"/>
    <row r="902" s="50" customFormat="1" ht="19.5" customHeight="1" x14ac:dyDescent="0.3"/>
    <row r="903" s="50" customFormat="1" ht="19.5" customHeight="1" x14ac:dyDescent="0.3"/>
    <row r="904" s="50" customFormat="1" ht="19.5" customHeight="1" x14ac:dyDescent="0.3"/>
    <row r="905" s="50" customFormat="1" ht="19.5" customHeight="1" x14ac:dyDescent="0.3"/>
    <row r="906" s="50" customFormat="1" ht="19.5" customHeight="1" x14ac:dyDescent="0.3"/>
    <row r="907" s="50" customFormat="1" ht="19.5" customHeight="1" x14ac:dyDescent="0.3"/>
    <row r="908" s="50" customFormat="1" ht="19.5" customHeight="1" x14ac:dyDescent="0.3"/>
    <row r="909" s="50" customFormat="1" ht="19.5" customHeight="1" x14ac:dyDescent="0.3"/>
    <row r="910" s="50" customFormat="1" ht="19.5" customHeight="1" x14ac:dyDescent="0.3"/>
    <row r="911" s="50" customFormat="1" ht="19.5" customHeight="1" x14ac:dyDescent="0.3"/>
    <row r="912" s="50" customFormat="1" ht="19.5" customHeight="1" x14ac:dyDescent="0.3"/>
    <row r="913" s="50" customFormat="1" ht="19.5" customHeight="1" x14ac:dyDescent="0.3"/>
    <row r="914" s="50" customFormat="1" ht="19.5" customHeight="1" x14ac:dyDescent="0.3"/>
    <row r="915" s="50" customFormat="1" ht="19.5" customHeight="1" x14ac:dyDescent="0.3"/>
    <row r="916" s="50" customFormat="1" ht="19.5" customHeight="1" x14ac:dyDescent="0.3"/>
    <row r="917" s="50" customFormat="1" ht="19.5" customHeight="1" x14ac:dyDescent="0.3"/>
    <row r="918" s="50" customFormat="1" ht="19.5" customHeight="1" x14ac:dyDescent="0.3"/>
    <row r="919" s="50" customFormat="1" ht="19.5" customHeight="1" x14ac:dyDescent="0.3"/>
    <row r="920" s="50" customFormat="1" ht="19.5" customHeight="1" x14ac:dyDescent="0.3"/>
    <row r="921" s="50" customFormat="1" ht="19.5" customHeight="1" x14ac:dyDescent="0.3"/>
    <row r="922" s="50" customFormat="1" ht="19.5" customHeight="1" x14ac:dyDescent="0.3"/>
    <row r="923" s="50" customFormat="1" ht="19.5" customHeight="1" x14ac:dyDescent="0.3"/>
    <row r="924" s="50" customFormat="1" ht="19.5" customHeight="1" x14ac:dyDescent="0.3"/>
    <row r="925" s="50" customFormat="1" ht="19.5" customHeight="1" x14ac:dyDescent="0.3"/>
    <row r="926" s="50" customFormat="1" ht="19.5" customHeight="1" x14ac:dyDescent="0.3"/>
    <row r="927" s="50" customFormat="1" ht="19.5" customHeight="1" x14ac:dyDescent="0.3"/>
    <row r="928" s="50" customFormat="1" ht="19.5" customHeight="1" x14ac:dyDescent="0.3"/>
    <row r="929" s="50" customFormat="1" ht="19.5" customHeight="1" x14ac:dyDescent="0.3"/>
    <row r="930" s="50" customFormat="1" ht="19.5" customHeight="1" x14ac:dyDescent="0.3"/>
    <row r="931" s="50" customFormat="1" ht="19.5" customHeight="1" x14ac:dyDescent="0.3"/>
    <row r="932" s="50" customFormat="1" ht="19.5" customHeight="1" x14ac:dyDescent="0.3"/>
    <row r="933" s="50" customFormat="1" ht="19.5" customHeight="1" x14ac:dyDescent="0.3"/>
    <row r="934" s="50" customFormat="1" ht="19.5" customHeight="1" x14ac:dyDescent="0.3"/>
    <row r="935" s="50" customFormat="1" ht="19.5" customHeight="1" x14ac:dyDescent="0.3"/>
    <row r="936" s="50" customFormat="1" ht="19.5" customHeight="1" x14ac:dyDescent="0.3"/>
    <row r="937" s="50" customFormat="1" ht="19.5" customHeight="1" x14ac:dyDescent="0.3"/>
    <row r="938" s="50" customFormat="1" ht="19.5" customHeight="1" x14ac:dyDescent="0.3"/>
    <row r="939" s="50" customFormat="1" ht="19.5" customHeight="1" x14ac:dyDescent="0.3"/>
    <row r="940" s="50" customFormat="1" ht="19.5" customHeight="1" x14ac:dyDescent="0.3"/>
    <row r="941" s="50" customFormat="1" ht="19.5" customHeight="1" x14ac:dyDescent="0.3"/>
    <row r="942" s="50" customFormat="1" ht="19.5" customHeight="1" x14ac:dyDescent="0.3"/>
    <row r="943" s="50" customFormat="1" ht="19.5" customHeight="1" x14ac:dyDescent="0.3"/>
    <row r="944" s="50" customFormat="1" ht="19.5" customHeight="1" x14ac:dyDescent="0.3"/>
    <row r="945" s="50" customFormat="1" ht="19.5" customHeight="1" x14ac:dyDescent="0.3"/>
    <row r="946" s="50" customFormat="1" ht="19.5" customHeight="1" x14ac:dyDescent="0.3"/>
    <row r="947" s="50" customFormat="1" ht="19.5" customHeight="1" x14ac:dyDescent="0.3"/>
    <row r="948" s="50" customFormat="1" ht="19.5" customHeight="1" x14ac:dyDescent="0.3"/>
    <row r="949" s="50" customFormat="1" ht="19.5" customHeight="1" x14ac:dyDescent="0.3"/>
    <row r="950" s="50" customFormat="1" ht="19.5" customHeight="1" x14ac:dyDescent="0.3"/>
    <row r="951" s="50" customFormat="1" ht="19.5" customHeight="1" x14ac:dyDescent="0.3"/>
    <row r="952" s="50" customFormat="1" ht="19.5" customHeight="1" x14ac:dyDescent="0.3"/>
    <row r="953" s="50" customFormat="1" ht="19.5" customHeight="1" x14ac:dyDescent="0.3"/>
    <row r="954" s="50" customFormat="1" ht="19.5" customHeight="1" x14ac:dyDescent="0.3"/>
    <row r="955" s="50" customFormat="1" ht="19.5" customHeight="1" x14ac:dyDescent="0.3"/>
    <row r="956" s="50" customFormat="1" ht="19.5" customHeight="1" x14ac:dyDescent="0.3"/>
    <row r="957" s="50" customFormat="1" ht="19.5" customHeight="1" x14ac:dyDescent="0.3"/>
    <row r="958" s="50" customFormat="1" ht="19.5" customHeight="1" x14ac:dyDescent="0.3"/>
    <row r="959" s="50" customFormat="1" ht="19.5" customHeight="1" x14ac:dyDescent="0.3"/>
    <row r="960" s="50" customFormat="1" ht="19.5" customHeight="1" x14ac:dyDescent="0.3"/>
    <row r="961" s="50" customFormat="1" ht="19.5" customHeight="1" x14ac:dyDescent="0.3"/>
    <row r="962" s="50" customFormat="1" ht="19.5" customHeight="1" x14ac:dyDescent="0.3"/>
    <row r="963" s="50" customFormat="1" ht="19.5" customHeight="1" x14ac:dyDescent="0.3"/>
    <row r="964" s="50" customFormat="1" ht="19.5" customHeight="1" x14ac:dyDescent="0.3"/>
    <row r="965" s="50" customFormat="1" ht="19.5" customHeight="1" x14ac:dyDescent="0.3"/>
    <row r="966" s="50" customFormat="1" ht="19.5" customHeight="1" x14ac:dyDescent="0.3"/>
    <row r="967" s="50" customFormat="1" ht="19.5" customHeight="1" x14ac:dyDescent="0.3"/>
    <row r="968" s="50" customFormat="1" ht="19.5" customHeight="1" x14ac:dyDescent="0.3"/>
    <row r="969" s="50" customFormat="1" ht="19.5" customHeight="1" x14ac:dyDescent="0.3"/>
    <row r="970" s="50" customFormat="1" ht="19.5" customHeight="1" x14ac:dyDescent="0.3"/>
    <row r="971" s="50" customFormat="1" ht="19.5" customHeight="1" x14ac:dyDescent="0.3"/>
    <row r="972" s="50" customFormat="1" ht="19.5" customHeight="1" x14ac:dyDescent="0.3"/>
    <row r="973" s="50" customFormat="1" ht="19.5" customHeight="1" x14ac:dyDescent="0.3"/>
    <row r="974" s="50" customFormat="1" ht="19.5" customHeight="1" x14ac:dyDescent="0.3"/>
    <row r="975" s="50" customFormat="1" ht="19.5" customHeight="1" x14ac:dyDescent="0.3"/>
    <row r="976" s="50" customFormat="1" ht="19.5" customHeight="1" x14ac:dyDescent="0.3"/>
    <row r="977" s="50" customFormat="1" ht="19.5" customHeight="1" x14ac:dyDescent="0.3"/>
    <row r="978" s="50" customFormat="1" ht="19.5" customHeight="1" x14ac:dyDescent="0.3"/>
    <row r="979" s="50" customFormat="1" ht="19.5" customHeight="1" x14ac:dyDescent="0.3"/>
    <row r="980" s="50" customFormat="1" ht="19.5" customHeight="1" x14ac:dyDescent="0.3"/>
    <row r="981" s="50" customFormat="1" ht="19.5" customHeight="1" x14ac:dyDescent="0.3"/>
    <row r="982" s="50" customFormat="1" ht="19.5" customHeight="1" x14ac:dyDescent="0.3"/>
    <row r="983" s="50" customFormat="1" ht="19.5" customHeight="1" x14ac:dyDescent="0.3"/>
    <row r="984" s="50" customFormat="1" ht="19.5" customHeight="1" x14ac:dyDescent="0.3"/>
    <row r="985" s="50" customFormat="1" ht="19.5" customHeight="1" x14ac:dyDescent="0.3"/>
    <row r="986" s="50" customFormat="1" ht="19.5" customHeight="1" x14ac:dyDescent="0.3"/>
    <row r="987" s="50" customFormat="1" ht="19.5" customHeight="1" x14ac:dyDescent="0.3"/>
    <row r="988" s="50" customFormat="1" ht="19.5" customHeight="1" x14ac:dyDescent="0.3"/>
    <row r="989" s="50" customFormat="1" ht="19.5" customHeight="1" x14ac:dyDescent="0.3"/>
    <row r="990" s="50" customFormat="1" ht="19.5" customHeight="1" x14ac:dyDescent="0.3"/>
    <row r="991" s="50" customFormat="1" ht="19.5" customHeight="1" x14ac:dyDescent="0.3"/>
    <row r="992" s="50" customFormat="1" ht="19.5" customHeight="1" x14ac:dyDescent="0.3"/>
    <row r="993" s="50" customFormat="1" ht="19.5" customHeight="1" x14ac:dyDescent="0.3"/>
    <row r="994" s="50" customFormat="1" ht="19.5" customHeight="1" x14ac:dyDescent="0.3"/>
    <row r="995" s="50" customFormat="1" ht="19.5" customHeight="1" x14ac:dyDescent="0.3"/>
    <row r="996" s="50" customFormat="1" ht="19.5" customHeight="1" x14ac:dyDescent="0.3"/>
    <row r="997" s="50" customFormat="1" ht="19.5" customHeight="1" x14ac:dyDescent="0.3"/>
    <row r="998" s="50" customFormat="1" ht="19.5" customHeight="1" x14ac:dyDescent="0.3"/>
    <row r="999" s="50" customFormat="1" ht="19.5" customHeight="1" x14ac:dyDescent="0.3"/>
    <row r="1000" s="50" customFormat="1" ht="19.5" customHeight="1" x14ac:dyDescent="0.3"/>
    <row r="1001" s="50" customFormat="1" ht="19.5" customHeight="1" x14ac:dyDescent="0.3"/>
    <row r="1002" s="50" customFormat="1" ht="19.5" customHeight="1" x14ac:dyDescent="0.3"/>
    <row r="1003" s="50" customFormat="1" ht="19.5" customHeight="1" x14ac:dyDescent="0.3"/>
    <row r="1004" s="50" customFormat="1" ht="19.5" customHeight="1" x14ac:dyDescent="0.3"/>
    <row r="1005" s="50" customFormat="1" ht="19.5" customHeight="1" x14ac:dyDescent="0.3"/>
    <row r="1006" s="50" customFormat="1" ht="19.5" customHeight="1" x14ac:dyDescent="0.3"/>
    <row r="1007" s="50" customFormat="1" ht="19.5" customHeight="1" x14ac:dyDescent="0.3"/>
    <row r="1008" s="50" customFormat="1" ht="19.5" customHeight="1" x14ac:dyDescent="0.3"/>
    <row r="1009" s="50" customFormat="1" ht="19.5" customHeight="1" x14ac:dyDescent="0.3"/>
    <row r="1010" s="50" customFormat="1" ht="19.5" customHeight="1" x14ac:dyDescent="0.3"/>
    <row r="1011" s="50" customFormat="1" ht="19.5" customHeight="1" x14ac:dyDescent="0.3"/>
    <row r="1012" s="50" customFormat="1" ht="19.5" customHeight="1" x14ac:dyDescent="0.3"/>
    <row r="1013" s="50" customFormat="1" ht="19.5" customHeight="1" x14ac:dyDescent="0.3"/>
    <row r="1014" s="50" customFormat="1" ht="19.5" customHeight="1" x14ac:dyDescent="0.3"/>
    <row r="1015" s="50" customFormat="1" ht="19.5" customHeight="1" x14ac:dyDescent="0.3"/>
    <row r="1016" s="50" customFormat="1" ht="19.5" customHeight="1" x14ac:dyDescent="0.3"/>
    <row r="1017" s="50" customFormat="1" ht="19.5" customHeight="1" x14ac:dyDescent="0.3"/>
    <row r="1018" s="50" customFormat="1" ht="19.5" customHeight="1" x14ac:dyDescent="0.3"/>
    <row r="1019" s="50" customFormat="1" ht="19.5" customHeight="1" x14ac:dyDescent="0.3"/>
    <row r="1020" s="50" customFormat="1" ht="19.5" customHeight="1" x14ac:dyDescent="0.3"/>
    <row r="1021" s="50" customFormat="1" ht="19.5" customHeight="1" x14ac:dyDescent="0.3"/>
    <row r="1022" s="50" customFormat="1" ht="19.5" customHeight="1" x14ac:dyDescent="0.3"/>
    <row r="1023" s="50" customFormat="1" ht="19.5" customHeight="1" x14ac:dyDescent="0.3"/>
    <row r="1024" s="50" customFormat="1" ht="19.5" customHeight="1" x14ac:dyDescent="0.3"/>
    <row r="1025" s="50" customFormat="1" ht="19.5" customHeight="1" x14ac:dyDescent="0.3"/>
    <row r="1026" s="50" customFormat="1" ht="19.5" customHeight="1" x14ac:dyDescent="0.3"/>
    <row r="1027" s="50" customFormat="1" ht="19.5" customHeight="1" x14ac:dyDescent="0.3"/>
    <row r="1028" s="50" customFormat="1" ht="19.5" customHeight="1" x14ac:dyDescent="0.3"/>
    <row r="1029" s="50" customFormat="1" ht="19.5" customHeight="1" x14ac:dyDescent="0.3"/>
    <row r="1030" s="50" customFormat="1" ht="19.5" customHeight="1" x14ac:dyDescent="0.3"/>
    <row r="1031" s="50" customFormat="1" ht="19.5" customHeight="1" x14ac:dyDescent="0.3"/>
    <row r="1032" s="50" customFormat="1" ht="19.5" customHeight="1" x14ac:dyDescent="0.3"/>
    <row r="1033" s="50" customFormat="1" ht="19.5" customHeight="1" x14ac:dyDescent="0.3"/>
    <row r="1034" s="50" customFormat="1" ht="19.5" customHeight="1" x14ac:dyDescent="0.3"/>
    <row r="1035" s="50" customFormat="1" ht="19.5" customHeight="1" x14ac:dyDescent="0.3"/>
    <row r="1036" s="50" customFormat="1" ht="19.5" customHeight="1" x14ac:dyDescent="0.3"/>
    <row r="1037" s="50" customFormat="1" ht="19.5" customHeight="1" x14ac:dyDescent="0.3"/>
    <row r="1038" s="50" customFormat="1" ht="19.5" customHeight="1" x14ac:dyDescent="0.3"/>
    <row r="1039" s="50" customFormat="1" ht="19.5" customHeight="1" x14ac:dyDescent="0.3"/>
    <row r="1040" s="50" customFormat="1" ht="19.5" customHeight="1" x14ac:dyDescent="0.3"/>
    <row r="1041" s="50" customFormat="1" ht="19.5" customHeight="1" x14ac:dyDescent="0.3"/>
    <row r="1042" s="50" customFormat="1" ht="19.5" customHeight="1" x14ac:dyDescent="0.3"/>
    <row r="1043" s="50" customFormat="1" ht="19.5" customHeight="1" x14ac:dyDescent="0.3"/>
    <row r="1044" s="50" customFormat="1" ht="19.5" customHeight="1" x14ac:dyDescent="0.3"/>
    <row r="1045" s="50" customFormat="1" ht="19.5" customHeight="1" x14ac:dyDescent="0.3"/>
    <row r="1046" s="50" customFormat="1" ht="19.5" customHeight="1" x14ac:dyDescent="0.3"/>
    <row r="1047" s="50" customFormat="1" ht="19.5" customHeight="1" x14ac:dyDescent="0.3"/>
    <row r="1048" s="50" customFormat="1" ht="19.5" customHeight="1" x14ac:dyDescent="0.3"/>
    <row r="1049" s="50" customFormat="1" ht="19.5" customHeight="1" x14ac:dyDescent="0.3"/>
    <row r="1050" s="50" customFormat="1" ht="19.5" customHeight="1" x14ac:dyDescent="0.3"/>
    <row r="1051" s="50" customFormat="1" ht="19.5" customHeight="1" x14ac:dyDescent="0.3"/>
    <row r="1052" s="50" customFormat="1" ht="19.5" customHeight="1" x14ac:dyDescent="0.3"/>
    <row r="1053" s="50" customFormat="1" ht="19.5" customHeight="1" x14ac:dyDescent="0.3"/>
    <row r="1054" s="50" customFormat="1" ht="19.5" customHeight="1" x14ac:dyDescent="0.3"/>
    <row r="1055" s="50" customFormat="1" ht="19.5" customHeight="1" x14ac:dyDescent="0.3"/>
    <row r="1056" s="50" customFormat="1" ht="19.5" customHeight="1" x14ac:dyDescent="0.3"/>
    <row r="1057" s="50" customFormat="1" ht="19.5" customHeight="1" x14ac:dyDescent="0.3"/>
    <row r="1058" s="50" customFormat="1" ht="19.5" customHeight="1" x14ac:dyDescent="0.3"/>
    <row r="1059" s="50" customFormat="1" ht="19.5" customHeight="1" x14ac:dyDescent="0.3"/>
    <row r="1060" s="50" customFormat="1" ht="19.5" customHeight="1" x14ac:dyDescent="0.3"/>
    <row r="1061" s="50" customFormat="1" ht="19.5" customHeight="1" x14ac:dyDescent="0.3"/>
    <row r="1062" s="50" customFormat="1" ht="19.5" customHeight="1" x14ac:dyDescent="0.3"/>
    <row r="1063" s="50" customFormat="1" ht="19.5" customHeight="1" x14ac:dyDescent="0.3"/>
    <row r="1064" s="50" customFormat="1" ht="19.5" customHeight="1" x14ac:dyDescent="0.3"/>
    <row r="1065" s="50" customFormat="1" ht="19.5" customHeight="1" x14ac:dyDescent="0.3"/>
    <row r="1066" s="50" customFormat="1" ht="19.5" customHeight="1" x14ac:dyDescent="0.3"/>
    <row r="1067" s="50" customFormat="1" ht="19.5" customHeight="1" x14ac:dyDescent="0.3"/>
    <row r="1068" s="50" customFormat="1" ht="19.5" customHeight="1" x14ac:dyDescent="0.3"/>
    <row r="1069" s="50" customFormat="1" ht="19.5" customHeight="1" x14ac:dyDescent="0.3"/>
    <row r="1070" s="50" customFormat="1" ht="19.5" customHeight="1" x14ac:dyDescent="0.3"/>
    <row r="1071" s="50" customFormat="1" ht="19.5" customHeight="1" x14ac:dyDescent="0.3"/>
    <row r="1072" s="50" customFormat="1" ht="19.5" customHeight="1" x14ac:dyDescent="0.3"/>
    <row r="1073" s="50" customFormat="1" ht="19.5" customHeight="1" x14ac:dyDescent="0.3"/>
    <row r="1074" s="50" customFormat="1" ht="19.5" customHeight="1" x14ac:dyDescent="0.3"/>
    <row r="1075" s="50" customFormat="1" ht="19.5" customHeight="1" x14ac:dyDescent="0.3"/>
    <row r="1076" s="50" customFormat="1" ht="19.5" customHeight="1" x14ac:dyDescent="0.3"/>
    <row r="1077" s="50" customFormat="1" ht="19.5" customHeight="1" x14ac:dyDescent="0.3"/>
    <row r="1078" s="50" customFormat="1" ht="19.5" customHeight="1" x14ac:dyDescent="0.3"/>
    <row r="1079" s="50" customFormat="1" ht="19.5" customHeight="1" x14ac:dyDescent="0.3"/>
    <row r="1080" s="50" customFormat="1" ht="19.5" customHeight="1" x14ac:dyDescent="0.3"/>
    <row r="1081" s="50" customFormat="1" ht="19.5" customHeight="1" x14ac:dyDescent="0.3"/>
    <row r="1082" s="50" customFormat="1" ht="19.5" customHeight="1" x14ac:dyDescent="0.3"/>
    <row r="1083" s="50" customFormat="1" ht="19.5" customHeight="1" x14ac:dyDescent="0.3"/>
    <row r="1084" s="50" customFormat="1" ht="19.5" customHeight="1" x14ac:dyDescent="0.3"/>
    <row r="1085" s="50" customFormat="1" ht="19.5" customHeight="1" x14ac:dyDescent="0.3"/>
    <row r="1086" s="50" customFormat="1" ht="19.5" customHeight="1" x14ac:dyDescent="0.3"/>
    <row r="1087" s="50" customFormat="1" ht="19.5" customHeight="1" x14ac:dyDescent="0.3"/>
    <row r="1088" s="50" customFormat="1" ht="19.5" customHeight="1" x14ac:dyDescent="0.3"/>
    <row r="1089" s="50" customFormat="1" ht="19.5" customHeight="1" x14ac:dyDescent="0.3"/>
    <row r="1090" s="50" customFormat="1" ht="19.5" customHeight="1" x14ac:dyDescent="0.3"/>
    <row r="1091" s="50" customFormat="1" ht="19.5" customHeight="1" x14ac:dyDescent="0.3"/>
    <row r="1092" s="50" customFormat="1" ht="19.5" customHeight="1" x14ac:dyDescent="0.3"/>
    <row r="1093" s="50" customFormat="1" ht="19.5" customHeight="1" x14ac:dyDescent="0.3"/>
    <row r="1094" s="50" customFormat="1" ht="19.5" customHeight="1" x14ac:dyDescent="0.3"/>
    <row r="1095" s="50" customFormat="1" ht="19.5" customHeight="1" x14ac:dyDescent="0.3"/>
    <row r="1096" s="50" customFormat="1" ht="19.5" customHeight="1" x14ac:dyDescent="0.3"/>
    <row r="1097" s="50" customFormat="1" ht="19.5" customHeight="1" x14ac:dyDescent="0.3"/>
    <row r="1098" s="50" customFormat="1" ht="19.5" customHeight="1" x14ac:dyDescent="0.3"/>
    <row r="1099" s="50" customFormat="1" ht="19.5" customHeight="1" x14ac:dyDescent="0.3"/>
    <row r="1100" s="50" customFormat="1" ht="19.5" customHeight="1" x14ac:dyDescent="0.3"/>
    <row r="1101" s="50" customFormat="1" ht="19.5" customHeight="1" x14ac:dyDescent="0.3"/>
    <row r="1102" s="50" customFormat="1" ht="19.5" customHeight="1" x14ac:dyDescent="0.3"/>
    <row r="1103" s="50" customFormat="1" ht="19.5" customHeight="1" x14ac:dyDescent="0.3"/>
    <row r="1104" s="50" customFormat="1" ht="19.5" customHeight="1" x14ac:dyDescent="0.3"/>
    <row r="1105" s="50" customFormat="1" ht="19.5" customHeight="1" x14ac:dyDescent="0.3"/>
    <row r="1106" s="50" customFormat="1" ht="19.5" customHeight="1" x14ac:dyDescent="0.3"/>
    <row r="1107" s="50" customFormat="1" ht="19.5" customHeight="1" x14ac:dyDescent="0.3"/>
    <row r="1108" s="50" customFormat="1" ht="19.5" customHeight="1" x14ac:dyDescent="0.3"/>
    <row r="1109" s="50" customFormat="1" ht="19.5" customHeight="1" x14ac:dyDescent="0.3"/>
    <row r="1110" s="50" customFormat="1" ht="19.5" customHeight="1" x14ac:dyDescent="0.3"/>
    <row r="1111" s="50" customFormat="1" ht="19.5" customHeight="1" x14ac:dyDescent="0.3"/>
    <row r="1112" s="50" customFormat="1" ht="19.5" customHeight="1" x14ac:dyDescent="0.3"/>
    <row r="1113" s="50" customFormat="1" ht="19.5" customHeight="1" x14ac:dyDescent="0.3"/>
    <row r="1114" s="50" customFormat="1" ht="19.5" customHeight="1" x14ac:dyDescent="0.3"/>
    <row r="1115" s="50" customFormat="1" ht="19.5" customHeight="1" x14ac:dyDescent="0.3"/>
    <row r="1116" s="50" customFormat="1" ht="19.5" customHeight="1" x14ac:dyDescent="0.3"/>
    <row r="1117" s="50" customFormat="1" ht="19.5" customHeight="1" x14ac:dyDescent="0.3"/>
    <row r="1118" s="50" customFormat="1" ht="19.5" customHeight="1" x14ac:dyDescent="0.3"/>
    <row r="1119" s="50" customFormat="1" ht="19.5" customHeight="1" x14ac:dyDescent="0.3"/>
    <row r="1120" s="50" customFormat="1" ht="19.5" customHeight="1" x14ac:dyDescent="0.3"/>
    <row r="1121" s="50" customFormat="1" ht="19.5" customHeight="1" x14ac:dyDescent="0.3"/>
    <row r="1122" s="50" customFormat="1" ht="19.5" customHeight="1" x14ac:dyDescent="0.3"/>
    <row r="1123" s="50" customFormat="1" ht="19.5" customHeight="1" x14ac:dyDescent="0.3"/>
    <row r="1124" s="50" customFormat="1" ht="19.5" customHeight="1" x14ac:dyDescent="0.3"/>
    <row r="1125" s="50" customFormat="1" ht="19.5" customHeight="1" x14ac:dyDescent="0.3"/>
    <row r="1126" s="50" customFormat="1" ht="19.5" customHeight="1" x14ac:dyDescent="0.3"/>
    <row r="1127" s="50" customFormat="1" ht="19.5" customHeight="1" x14ac:dyDescent="0.3"/>
    <row r="1128" s="50" customFormat="1" ht="19.5" customHeight="1" x14ac:dyDescent="0.3"/>
    <row r="1129" s="50" customFormat="1" ht="19.5" customHeight="1" x14ac:dyDescent="0.3"/>
    <row r="1130" s="50" customFormat="1" ht="19.5" customHeight="1" x14ac:dyDescent="0.3"/>
    <row r="1131" s="50" customFormat="1" ht="19.5" customHeight="1" x14ac:dyDescent="0.3"/>
    <row r="1132" s="50" customFormat="1" ht="19.5" customHeight="1" x14ac:dyDescent="0.3"/>
    <row r="1133" s="50" customFormat="1" ht="19.5" customHeight="1" x14ac:dyDescent="0.3"/>
    <row r="1134" s="50" customFormat="1" ht="19.5" customHeight="1" x14ac:dyDescent="0.3"/>
    <row r="1135" s="50" customFormat="1" ht="19.5" customHeight="1" x14ac:dyDescent="0.3"/>
    <row r="1136" s="50" customFormat="1" ht="19.5" customHeight="1" x14ac:dyDescent="0.3"/>
    <row r="1137" s="50" customFormat="1" ht="19.5" customHeight="1" x14ac:dyDescent="0.3"/>
    <row r="1138" s="50" customFormat="1" ht="19.5" customHeight="1" x14ac:dyDescent="0.3"/>
    <row r="1139" s="50" customFormat="1" ht="19.5" customHeight="1" x14ac:dyDescent="0.3"/>
    <row r="1140" s="50" customFormat="1" ht="19.5" customHeight="1" x14ac:dyDescent="0.3"/>
    <row r="1141" s="50" customFormat="1" ht="19.5" customHeight="1" x14ac:dyDescent="0.3"/>
    <row r="1142" s="50" customFormat="1" ht="19.5" customHeight="1" x14ac:dyDescent="0.3"/>
    <row r="1143" s="50" customFormat="1" ht="19.5" customHeight="1" x14ac:dyDescent="0.3"/>
    <row r="1144" s="50" customFormat="1" ht="19.5" customHeight="1" x14ac:dyDescent="0.3"/>
    <row r="1145" s="50" customFormat="1" ht="19.5" customHeight="1" x14ac:dyDescent="0.3"/>
    <row r="1146" s="50" customFormat="1" ht="19.5" customHeight="1" x14ac:dyDescent="0.3"/>
    <row r="1147" s="50" customFormat="1" ht="19.5" customHeight="1" x14ac:dyDescent="0.3"/>
    <row r="1148" s="50" customFormat="1" ht="19.5" customHeight="1" x14ac:dyDescent="0.3"/>
    <row r="1149" s="50" customFormat="1" ht="19.5" customHeight="1" x14ac:dyDescent="0.3"/>
    <row r="1150" s="50" customFormat="1" ht="19.5" customHeight="1" x14ac:dyDescent="0.3"/>
    <row r="1151" s="50" customFormat="1" ht="19.5" customHeight="1" x14ac:dyDescent="0.3"/>
    <row r="1152" s="50" customFormat="1" ht="19.5" customHeight="1" x14ac:dyDescent="0.3"/>
    <row r="1153" s="50" customFormat="1" ht="19.5" customHeight="1" x14ac:dyDescent="0.3"/>
    <row r="1154" s="50" customFormat="1" ht="19.5" customHeight="1" x14ac:dyDescent="0.3"/>
    <row r="1155" s="50" customFormat="1" ht="19.5" customHeight="1" x14ac:dyDescent="0.3"/>
    <row r="1156" s="50" customFormat="1" ht="19.5" customHeight="1" x14ac:dyDescent="0.3"/>
    <row r="1157" s="50" customFormat="1" ht="19.5" customHeight="1" x14ac:dyDescent="0.3"/>
    <row r="1158" s="50" customFormat="1" ht="19.5" customHeight="1" x14ac:dyDescent="0.3"/>
    <row r="1159" s="50" customFormat="1" ht="19.5" customHeight="1" x14ac:dyDescent="0.3"/>
    <row r="1160" s="50" customFormat="1" ht="19.5" customHeight="1" x14ac:dyDescent="0.3"/>
    <row r="1161" s="50" customFormat="1" ht="19.5" customHeight="1" x14ac:dyDescent="0.3"/>
    <row r="1162" s="50" customFormat="1" ht="19.5" customHeight="1" x14ac:dyDescent="0.3"/>
    <row r="1163" s="50" customFormat="1" ht="19.5" customHeight="1" x14ac:dyDescent="0.3"/>
    <row r="1164" s="50" customFormat="1" ht="19.5" customHeight="1" x14ac:dyDescent="0.3"/>
    <row r="1165" s="50" customFormat="1" ht="19.5" customHeight="1" x14ac:dyDescent="0.3"/>
    <row r="1166" s="50" customFormat="1" ht="19.5" customHeight="1" x14ac:dyDescent="0.3"/>
    <row r="1167" s="50" customFormat="1" ht="19.5" customHeight="1" x14ac:dyDescent="0.3"/>
    <row r="1168" s="50" customFormat="1" ht="19.5" customHeight="1" x14ac:dyDescent="0.3"/>
    <row r="1169" s="50" customFormat="1" ht="19.5" customHeight="1" x14ac:dyDescent="0.3"/>
    <row r="1170" s="50" customFormat="1" ht="19.5" customHeight="1" x14ac:dyDescent="0.3"/>
    <row r="1171" s="50" customFormat="1" ht="19.5" customHeight="1" x14ac:dyDescent="0.3"/>
    <row r="1172" s="50" customFormat="1" ht="19.5" customHeight="1" x14ac:dyDescent="0.3"/>
    <row r="1173" s="50" customFormat="1" ht="19.5" customHeight="1" x14ac:dyDescent="0.3"/>
    <row r="1174" s="50" customFormat="1" ht="19.5" customHeight="1" x14ac:dyDescent="0.3"/>
    <row r="1175" s="50" customFormat="1" ht="19.5" customHeight="1" x14ac:dyDescent="0.3"/>
    <row r="1176" s="50" customFormat="1" ht="19.5" customHeight="1" x14ac:dyDescent="0.3"/>
    <row r="1177" s="50" customFormat="1" ht="19.5" customHeight="1" x14ac:dyDescent="0.3"/>
    <row r="1178" s="50" customFormat="1" ht="19.5" customHeight="1" x14ac:dyDescent="0.3"/>
    <row r="1179" s="50" customFormat="1" ht="19.5" customHeight="1" x14ac:dyDescent="0.3"/>
    <row r="1180" s="50" customFormat="1" ht="19.5" customHeight="1" x14ac:dyDescent="0.3"/>
    <row r="1181" s="50" customFormat="1" ht="19.5" customHeight="1" x14ac:dyDescent="0.3"/>
    <row r="1182" s="50" customFormat="1" ht="19.5" customHeight="1" x14ac:dyDescent="0.3"/>
    <row r="1183" s="50" customFormat="1" ht="19.5" customHeight="1" x14ac:dyDescent="0.3"/>
    <row r="1184" s="50" customFormat="1" ht="19.5" customHeight="1" x14ac:dyDescent="0.3"/>
    <row r="1185" s="50" customFormat="1" ht="19.5" customHeight="1" x14ac:dyDescent="0.3"/>
    <row r="1186" s="50" customFormat="1" ht="19.5" customHeight="1" x14ac:dyDescent="0.3"/>
    <row r="1187" s="50" customFormat="1" ht="19.5" customHeight="1" x14ac:dyDescent="0.3"/>
    <row r="1188" s="50" customFormat="1" ht="19.5" customHeight="1" x14ac:dyDescent="0.3"/>
    <row r="1189" s="50" customFormat="1" ht="19.5" customHeight="1" x14ac:dyDescent="0.3"/>
    <row r="1190" s="50" customFormat="1" ht="19.5" customHeight="1" x14ac:dyDescent="0.3"/>
    <row r="1191" s="50" customFormat="1" ht="19.5" customHeight="1" x14ac:dyDescent="0.3"/>
    <row r="1192" s="50" customFormat="1" ht="19.5" customHeight="1" x14ac:dyDescent="0.3"/>
    <row r="1193" s="50" customFormat="1" ht="19.5" customHeight="1" x14ac:dyDescent="0.3"/>
    <row r="1194" s="50" customFormat="1" ht="19.5" customHeight="1" x14ac:dyDescent="0.3"/>
    <row r="1195" s="50" customFormat="1" ht="19.5" customHeight="1" x14ac:dyDescent="0.3"/>
    <row r="1196" s="50" customFormat="1" ht="19.5" customHeight="1" x14ac:dyDescent="0.3"/>
    <row r="1197" s="50" customFormat="1" ht="19.5" customHeight="1" x14ac:dyDescent="0.3"/>
    <row r="1198" s="50" customFormat="1" ht="19.5" customHeight="1" x14ac:dyDescent="0.3"/>
    <row r="1199" s="50" customFormat="1" ht="19.5" customHeight="1" x14ac:dyDescent="0.3"/>
    <row r="1200" s="50" customFormat="1" ht="19.5" customHeight="1" x14ac:dyDescent="0.3"/>
    <row r="1201" s="50" customFormat="1" ht="19.5" customHeight="1" x14ac:dyDescent="0.3"/>
    <row r="1202" s="50" customFormat="1" ht="19.5" customHeight="1" x14ac:dyDescent="0.3"/>
    <row r="1203" s="50" customFormat="1" ht="19.5" customHeight="1" x14ac:dyDescent="0.3"/>
    <row r="1204" s="50" customFormat="1" ht="19.5" customHeight="1" x14ac:dyDescent="0.3"/>
    <row r="1205" s="50" customFormat="1" ht="19.5" customHeight="1" x14ac:dyDescent="0.3"/>
    <row r="1206" s="50" customFormat="1" ht="19.5" customHeight="1" x14ac:dyDescent="0.3"/>
    <row r="1207" s="50" customFormat="1" ht="19.5" customHeight="1" x14ac:dyDescent="0.3"/>
    <row r="1208" s="50" customFormat="1" ht="19.5" customHeight="1" x14ac:dyDescent="0.3"/>
    <row r="1209" s="50" customFormat="1" ht="19.5" customHeight="1" x14ac:dyDescent="0.3"/>
    <row r="1210" s="50" customFormat="1" ht="19.5" customHeight="1" x14ac:dyDescent="0.3"/>
    <row r="1211" s="50" customFormat="1" ht="19.5" customHeight="1" x14ac:dyDescent="0.3"/>
    <row r="1212" s="50" customFormat="1" ht="19.5" customHeight="1" x14ac:dyDescent="0.3"/>
    <row r="1213" s="50" customFormat="1" ht="19.5" customHeight="1" x14ac:dyDescent="0.3"/>
    <row r="1214" s="50" customFormat="1" ht="19.5" customHeight="1" x14ac:dyDescent="0.3"/>
    <row r="1215" s="50" customFormat="1" ht="19.5" customHeight="1" x14ac:dyDescent="0.3"/>
    <row r="1216" s="50" customFormat="1" ht="19.5" customHeight="1" x14ac:dyDescent="0.3"/>
    <row r="1217" s="50" customFormat="1" ht="19.5" customHeight="1" x14ac:dyDescent="0.3"/>
    <row r="1218" s="50" customFormat="1" ht="19.5" customHeight="1" x14ac:dyDescent="0.3"/>
    <row r="1219" s="50" customFormat="1" ht="19.5" customHeight="1" x14ac:dyDescent="0.3"/>
    <row r="1220" s="50" customFormat="1" ht="19.5" customHeight="1" x14ac:dyDescent="0.3"/>
    <row r="1221" s="50" customFormat="1" ht="19.5" customHeight="1" x14ac:dyDescent="0.3"/>
    <row r="1222" s="50" customFormat="1" ht="19.5" customHeight="1" x14ac:dyDescent="0.3"/>
    <row r="1223" s="50" customFormat="1" ht="19.5" customHeight="1" x14ac:dyDescent="0.3"/>
    <row r="1224" s="50" customFormat="1" ht="19.5" customHeight="1" x14ac:dyDescent="0.3"/>
    <row r="1225" s="50" customFormat="1" ht="19.5" customHeight="1" x14ac:dyDescent="0.3"/>
    <row r="1226" s="50" customFormat="1" ht="19.5" customHeight="1" x14ac:dyDescent="0.3"/>
    <row r="1227" s="50" customFormat="1" ht="19.5" customHeight="1" x14ac:dyDescent="0.3"/>
    <row r="1228" s="50" customFormat="1" ht="19.5" customHeight="1" x14ac:dyDescent="0.3"/>
    <row r="1229" s="50" customFormat="1" ht="19.5" customHeight="1" x14ac:dyDescent="0.3"/>
    <row r="1230" s="50" customFormat="1" ht="19.5" customHeight="1" x14ac:dyDescent="0.3"/>
    <row r="1231" s="50" customFormat="1" ht="19.5" customHeight="1" x14ac:dyDescent="0.3"/>
    <row r="1232" s="50" customFormat="1" ht="19.5" customHeight="1" x14ac:dyDescent="0.3"/>
    <row r="1233" s="50" customFormat="1" ht="19.5" customHeight="1" x14ac:dyDescent="0.3"/>
    <row r="1234" s="50" customFormat="1" ht="19.5" customHeight="1" x14ac:dyDescent="0.3"/>
    <row r="1235" s="50" customFormat="1" ht="19.5" customHeight="1" x14ac:dyDescent="0.3"/>
    <row r="1236" s="50" customFormat="1" ht="19.5" customHeight="1" x14ac:dyDescent="0.3"/>
    <row r="1237" s="50" customFormat="1" ht="19.5" customHeight="1" x14ac:dyDescent="0.3"/>
    <row r="1238" s="50" customFormat="1" ht="19.5" customHeight="1" x14ac:dyDescent="0.3"/>
    <row r="1239" s="50" customFormat="1" ht="19.5" customHeight="1" x14ac:dyDescent="0.3"/>
    <row r="1240" s="50" customFormat="1" ht="19.5" customHeight="1" x14ac:dyDescent="0.3"/>
    <row r="1241" s="50" customFormat="1" ht="19.5" customHeight="1" x14ac:dyDescent="0.3"/>
    <row r="1242" s="50" customFormat="1" ht="19.5" customHeight="1" x14ac:dyDescent="0.3"/>
    <row r="1243" s="50" customFormat="1" ht="19.5" customHeight="1" x14ac:dyDescent="0.3"/>
    <row r="1244" s="50" customFormat="1" ht="19.5" customHeight="1" x14ac:dyDescent="0.3"/>
    <row r="1245" s="50" customFormat="1" ht="19.5" customHeight="1" x14ac:dyDescent="0.3"/>
    <row r="1246" s="50" customFormat="1" ht="19.5" customHeight="1" x14ac:dyDescent="0.3"/>
    <row r="1247" s="50" customFormat="1" ht="19.5" customHeight="1" x14ac:dyDescent="0.3"/>
    <row r="1248" s="50" customFormat="1" ht="19.5" customHeight="1" x14ac:dyDescent="0.3"/>
    <row r="1249" s="50" customFormat="1" ht="19.5" customHeight="1" x14ac:dyDescent="0.3"/>
    <row r="1250" s="50" customFormat="1" ht="19.5" customHeight="1" x14ac:dyDescent="0.3"/>
    <row r="1251" s="50" customFormat="1" ht="19.5" customHeight="1" x14ac:dyDescent="0.3"/>
    <row r="1252" s="50" customFormat="1" ht="19.5" customHeight="1" x14ac:dyDescent="0.3"/>
    <row r="1253" s="50" customFormat="1" ht="19.5" customHeight="1" x14ac:dyDescent="0.3"/>
    <row r="1254" s="50" customFormat="1" ht="19.5" customHeight="1" x14ac:dyDescent="0.3"/>
    <row r="1255" s="50" customFormat="1" ht="19.5" customHeight="1" x14ac:dyDescent="0.3"/>
    <row r="1256" s="50" customFormat="1" ht="19.5" customHeight="1" x14ac:dyDescent="0.3"/>
    <row r="1257" s="50" customFormat="1" ht="19.5" customHeight="1" x14ac:dyDescent="0.3"/>
    <row r="1258" s="50" customFormat="1" ht="19.5" customHeight="1" x14ac:dyDescent="0.3"/>
    <row r="1259" s="50" customFormat="1" ht="19.5" customHeight="1" x14ac:dyDescent="0.3"/>
    <row r="1260" s="50" customFormat="1" ht="19.5" customHeight="1" x14ac:dyDescent="0.3"/>
    <row r="1261" s="50" customFormat="1" ht="19.5" customHeight="1" x14ac:dyDescent="0.3"/>
    <row r="1262" s="50" customFormat="1" ht="19.5" customHeight="1" x14ac:dyDescent="0.3"/>
    <row r="1263" s="50" customFormat="1" ht="19.5" customHeight="1" x14ac:dyDescent="0.3"/>
    <row r="1264" s="50" customFormat="1" ht="19.5" customHeight="1" x14ac:dyDescent="0.3"/>
    <row r="1265" s="50" customFormat="1" ht="19.5" customHeight="1" x14ac:dyDescent="0.3"/>
    <row r="1266" s="50" customFormat="1" ht="19.5" customHeight="1" x14ac:dyDescent="0.3"/>
    <row r="1267" s="50" customFormat="1" ht="19.5" customHeight="1" x14ac:dyDescent="0.3"/>
    <row r="1268" s="50" customFormat="1" ht="19.5" customHeight="1" x14ac:dyDescent="0.3"/>
    <row r="1269" s="50" customFormat="1" ht="19.5" customHeight="1" x14ac:dyDescent="0.3"/>
    <row r="1270" s="50" customFormat="1" ht="19.5" customHeight="1" x14ac:dyDescent="0.3"/>
    <row r="1271" s="50" customFormat="1" ht="19.5" customHeight="1" x14ac:dyDescent="0.3"/>
    <row r="1272" s="50" customFormat="1" ht="19.5" customHeight="1" x14ac:dyDescent="0.3"/>
    <row r="1273" s="50" customFormat="1" ht="19.5" customHeight="1" x14ac:dyDescent="0.3"/>
    <row r="1274" s="50" customFormat="1" ht="19.5" customHeight="1" x14ac:dyDescent="0.3"/>
    <row r="1275" s="50" customFormat="1" ht="19.5" customHeight="1" x14ac:dyDescent="0.3"/>
    <row r="1276" s="50" customFormat="1" ht="19.5" customHeight="1" x14ac:dyDescent="0.3"/>
    <row r="1277" s="50" customFormat="1" ht="19.5" customHeight="1" x14ac:dyDescent="0.3"/>
    <row r="1278" s="50" customFormat="1" ht="19.5" customHeight="1" x14ac:dyDescent="0.3"/>
    <row r="1279" s="50" customFormat="1" ht="19.5" customHeight="1" x14ac:dyDescent="0.3"/>
    <row r="1280" s="50" customFormat="1" ht="19.5" customHeight="1" x14ac:dyDescent="0.3"/>
    <row r="1281" s="50" customFormat="1" ht="19.5" customHeight="1" x14ac:dyDescent="0.3"/>
    <row r="1282" s="50" customFormat="1" ht="19.5" customHeight="1" x14ac:dyDescent="0.3"/>
    <row r="1283" s="50" customFormat="1" ht="19.5" customHeight="1" x14ac:dyDescent="0.3"/>
    <row r="1284" s="50" customFormat="1" ht="19.5" customHeight="1" x14ac:dyDescent="0.3"/>
    <row r="1285" s="50" customFormat="1" ht="19.5" customHeight="1" x14ac:dyDescent="0.3"/>
    <row r="1286" s="50" customFormat="1" ht="19.5" customHeight="1" x14ac:dyDescent="0.3"/>
    <row r="1287" s="50" customFormat="1" ht="19.5" customHeight="1" x14ac:dyDescent="0.3"/>
    <row r="1288" s="50" customFormat="1" ht="19.5" customHeight="1" x14ac:dyDescent="0.3"/>
    <row r="1289" s="50" customFormat="1" ht="19.5" customHeight="1" x14ac:dyDescent="0.3"/>
    <row r="1290" s="50" customFormat="1" ht="19.5" customHeight="1" x14ac:dyDescent="0.3"/>
    <row r="1291" s="50" customFormat="1" ht="19.5" customHeight="1" x14ac:dyDescent="0.3"/>
    <row r="1292" s="50" customFormat="1" ht="19.5" customHeight="1" x14ac:dyDescent="0.3"/>
    <row r="1293" s="50" customFormat="1" ht="19.5" customHeight="1" x14ac:dyDescent="0.3"/>
    <row r="1294" s="50" customFormat="1" ht="19.5" customHeight="1" x14ac:dyDescent="0.3"/>
    <row r="1295" s="50" customFormat="1" ht="19.5" customHeight="1" x14ac:dyDescent="0.3"/>
    <row r="1296" s="50" customFormat="1" ht="19.5" customHeight="1" x14ac:dyDescent="0.3"/>
    <row r="1297" s="50" customFormat="1" ht="19.5" customHeight="1" x14ac:dyDescent="0.3"/>
    <row r="1298" s="50" customFormat="1" ht="19.5" customHeight="1" x14ac:dyDescent="0.3"/>
    <row r="1299" s="50" customFormat="1" ht="19.5" customHeight="1" x14ac:dyDescent="0.3"/>
    <row r="1300" s="50" customFormat="1" ht="19.5" customHeight="1" x14ac:dyDescent="0.3"/>
    <row r="1301" s="50" customFormat="1" ht="19.5" customHeight="1" x14ac:dyDescent="0.3"/>
    <row r="1302" s="50" customFormat="1" ht="19.5" customHeight="1" x14ac:dyDescent="0.3"/>
    <row r="1303" s="50" customFormat="1" ht="19.5" customHeight="1" x14ac:dyDescent="0.3"/>
    <row r="1304" s="50" customFormat="1" ht="19.5" customHeight="1" x14ac:dyDescent="0.3"/>
    <row r="1305" s="50" customFormat="1" ht="19.5" customHeight="1" x14ac:dyDescent="0.3"/>
    <row r="1306" s="50" customFormat="1" ht="19.5" customHeight="1" x14ac:dyDescent="0.3"/>
    <row r="1307" s="50" customFormat="1" ht="19.5" customHeight="1" x14ac:dyDescent="0.3"/>
    <row r="1308" s="50" customFormat="1" ht="19.5" customHeight="1" x14ac:dyDescent="0.3"/>
    <row r="1309" s="50" customFormat="1" ht="19.5" customHeight="1" x14ac:dyDescent="0.3"/>
    <row r="1310" s="50" customFormat="1" ht="19.5" customHeight="1" x14ac:dyDescent="0.3"/>
    <row r="1311" s="50" customFormat="1" ht="19.5" customHeight="1" x14ac:dyDescent="0.3"/>
    <row r="1312" s="50" customFormat="1" ht="19.5" customHeight="1" x14ac:dyDescent="0.3"/>
    <row r="1313" s="50" customFormat="1" ht="19.5" customHeight="1" x14ac:dyDescent="0.3"/>
    <row r="1314" s="50" customFormat="1" ht="19.5" customHeight="1" x14ac:dyDescent="0.3"/>
    <row r="1315" s="50" customFormat="1" ht="19.5" customHeight="1" x14ac:dyDescent="0.3"/>
    <row r="1316" s="50" customFormat="1" ht="19.5" customHeight="1" x14ac:dyDescent="0.3"/>
    <row r="1317" s="50" customFormat="1" ht="19.5" customHeight="1" x14ac:dyDescent="0.3"/>
    <row r="1318" s="50" customFormat="1" ht="19.5" customHeight="1" x14ac:dyDescent="0.3"/>
    <row r="1319" s="50" customFormat="1" ht="19.5" customHeight="1" x14ac:dyDescent="0.3"/>
    <row r="1320" s="50" customFormat="1" ht="19.5" customHeight="1" x14ac:dyDescent="0.3"/>
    <row r="1321" s="50" customFormat="1" ht="19.5" customHeight="1" x14ac:dyDescent="0.3"/>
    <row r="1322" s="50" customFormat="1" ht="19.5" customHeight="1" x14ac:dyDescent="0.3"/>
    <row r="1323" s="50" customFormat="1" ht="19.5" customHeight="1" x14ac:dyDescent="0.3"/>
    <row r="1324" s="50" customFormat="1" ht="19.5" customHeight="1" x14ac:dyDescent="0.3"/>
    <row r="1325" s="50" customFormat="1" ht="19.5" customHeight="1" x14ac:dyDescent="0.3"/>
    <row r="1326" s="50" customFormat="1" ht="19.5" customHeight="1" x14ac:dyDescent="0.3"/>
    <row r="1327" s="50" customFormat="1" ht="19.5" customHeight="1" x14ac:dyDescent="0.3"/>
    <row r="1328" s="50" customFormat="1" ht="19.5" customHeight="1" x14ac:dyDescent="0.3"/>
    <row r="1329" s="50" customFormat="1" ht="19.5" customHeight="1" x14ac:dyDescent="0.3"/>
    <row r="1330" s="50" customFormat="1" ht="19.5" customHeight="1" x14ac:dyDescent="0.3"/>
    <row r="1331" s="50" customFormat="1" ht="19.5" customHeight="1" x14ac:dyDescent="0.3"/>
    <row r="1332" s="50" customFormat="1" ht="19.5" customHeight="1" x14ac:dyDescent="0.3"/>
    <row r="1333" s="50" customFormat="1" ht="19.5" customHeight="1" x14ac:dyDescent="0.3"/>
    <row r="1334" s="50" customFormat="1" ht="19.5" customHeight="1" x14ac:dyDescent="0.3"/>
    <row r="1335" s="50" customFormat="1" ht="19.5" customHeight="1" x14ac:dyDescent="0.3"/>
    <row r="1336" s="50" customFormat="1" ht="19.5" customHeight="1" x14ac:dyDescent="0.3"/>
    <row r="1337" s="50" customFormat="1" ht="19.5" customHeight="1" x14ac:dyDescent="0.3"/>
    <row r="1338" s="50" customFormat="1" ht="19.5" customHeight="1" x14ac:dyDescent="0.3"/>
    <row r="1339" s="50" customFormat="1" ht="19.5" customHeight="1" x14ac:dyDescent="0.3"/>
    <row r="1340" s="50" customFormat="1" ht="19.5" customHeight="1" x14ac:dyDescent="0.3"/>
    <row r="1341" s="50" customFormat="1" ht="19.5" customHeight="1" x14ac:dyDescent="0.3"/>
    <row r="1342" s="50" customFormat="1" ht="19.5" customHeight="1" x14ac:dyDescent="0.3"/>
    <row r="1343" s="50" customFormat="1" ht="19.5" customHeight="1" x14ac:dyDescent="0.3"/>
    <row r="1344" s="50" customFormat="1" ht="19.5" customHeight="1" x14ac:dyDescent="0.3"/>
    <row r="1345" s="50" customFormat="1" ht="19.5" customHeight="1" x14ac:dyDescent="0.3"/>
    <row r="1346" s="50" customFormat="1" ht="19.5" customHeight="1" x14ac:dyDescent="0.3"/>
    <row r="1347" s="50" customFormat="1" ht="19.5" customHeight="1" x14ac:dyDescent="0.3"/>
    <row r="1348" s="50" customFormat="1" ht="19.5" customHeight="1" x14ac:dyDescent="0.3"/>
    <row r="1349" s="50" customFormat="1" ht="19.5" customHeight="1" x14ac:dyDescent="0.3"/>
    <row r="1350" s="50" customFormat="1" ht="19.5" customHeight="1" x14ac:dyDescent="0.3"/>
    <row r="1351" s="50" customFormat="1" ht="19.5" customHeight="1" x14ac:dyDescent="0.3"/>
    <row r="1352" s="50" customFormat="1" ht="19.5" customHeight="1" x14ac:dyDescent="0.3"/>
    <row r="1353" s="50" customFormat="1" ht="19.5" customHeight="1" x14ac:dyDescent="0.3"/>
    <row r="1354" s="50" customFormat="1" ht="19.5" customHeight="1" x14ac:dyDescent="0.3"/>
    <row r="1355" s="50" customFormat="1" ht="19.5" customHeight="1" x14ac:dyDescent="0.3"/>
    <row r="1356" s="50" customFormat="1" ht="19.5" customHeight="1" x14ac:dyDescent="0.3"/>
    <row r="1357" s="50" customFormat="1" ht="19.5" customHeight="1" x14ac:dyDescent="0.3"/>
    <row r="1358" s="50" customFormat="1" ht="19.5" customHeight="1" x14ac:dyDescent="0.3"/>
    <row r="1359" s="50" customFormat="1" ht="19.5" customHeight="1" x14ac:dyDescent="0.3"/>
    <row r="1360" s="50" customFormat="1" ht="19.5" customHeight="1" x14ac:dyDescent="0.3"/>
    <row r="1361" s="50" customFormat="1" ht="19.5" customHeight="1" x14ac:dyDescent="0.3"/>
    <row r="1362" s="50" customFormat="1" ht="19.5" customHeight="1" x14ac:dyDescent="0.3"/>
    <row r="1363" s="50" customFormat="1" ht="19.5" customHeight="1" x14ac:dyDescent="0.3"/>
    <row r="1364" s="50" customFormat="1" ht="19.5" customHeight="1" x14ac:dyDescent="0.3"/>
    <row r="1365" s="50" customFormat="1" ht="19.5" customHeight="1" x14ac:dyDescent="0.3"/>
    <row r="1366" s="50" customFormat="1" ht="19.5" customHeight="1" x14ac:dyDescent="0.3"/>
    <row r="1367" s="50" customFormat="1" ht="19.5" customHeight="1" x14ac:dyDescent="0.3"/>
    <row r="1368" s="50" customFormat="1" ht="19.5" customHeight="1" x14ac:dyDescent="0.3"/>
    <row r="1369" s="50" customFormat="1" ht="19.5" customHeight="1" x14ac:dyDescent="0.3"/>
    <row r="1370" s="50" customFormat="1" ht="19.5" customHeight="1" x14ac:dyDescent="0.3"/>
    <row r="1371" s="50" customFormat="1" ht="19.5" customHeight="1" x14ac:dyDescent="0.3"/>
    <row r="1372" s="50" customFormat="1" ht="19.5" customHeight="1" x14ac:dyDescent="0.3"/>
    <row r="1373" s="50" customFormat="1" ht="19.5" customHeight="1" x14ac:dyDescent="0.3"/>
    <row r="1374" s="50" customFormat="1" ht="19.5" customHeight="1" x14ac:dyDescent="0.3"/>
    <row r="1375" s="50" customFormat="1" ht="19.5" customHeight="1" x14ac:dyDescent="0.3"/>
    <row r="1376" s="50" customFormat="1" ht="19.5" customHeight="1" x14ac:dyDescent="0.3"/>
    <row r="1377" s="50" customFormat="1" ht="19.5" customHeight="1" x14ac:dyDescent="0.3"/>
    <row r="1378" s="50" customFormat="1" ht="19.5" customHeight="1" x14ac:dyDescent="0.3"/>
    <row r="1379" s="50" customFormat="1" ht="19.5" customHeight="1" x14ac:dyDescent="0.3"/>
    <row r="1380" s="50" customFormat="1" ht="19.5" customHeight="1" x14ac:dyDescent="0.3"/>
    <row r="1381" s="50" customFormat="1" ht="19.5" customHeight="1" x14ac:dyDescent="0.3"/>
    <row r="1382" s="50" customFormat="1" ht="19.5" customHeight="1" x14ac:dyDescent="0.3"/>
    <row r="1383" s="50" customFormat="1" ht="19.5" customHeight="1" x14ac:dyDescent="0.3"/>
    <row r="1384" s="50" customFormat="1" ht="19.5" customHeight="1" x14ac:dyDescent="0.3"/>
    <row r="1385" s="50" customFormat="1" ht="19.5" customHeight="1" x14ac:dyDescent="0.3"/>
    <row r="1386" s="50" customFormat="1" ht="19.5" customHeight="1" x14ac:dyDescent="0.3"/>
    <row r="1387" s="50" customFormat="1" ht="19.5" customHeight="1" x14ac:dyDescent="0.3"/>
    <row r="1388" s="50" customFormat="1" ht="19.5" customHeight="1" x14ac:dyDescent="0.3"/>
    <row r="1389" s="50" customFormat="1" ht="19.5" customHeight="1" x14ac:dyDescent="0.3"/>
    <row r="1390" s="50" customFormat="1" ht="19.5" customHeight="1" x14ac:dyDescent="0.3"/>
    <row r="1391" s="50" customFormat="1" ht="19.5" customHeight="1" x14ac:dyDescent="0.3"/>
    <row r="1392" s="50" customFormat="1" ht="19.5" customHeight="1" x14ac:dyDescent="0.3"/>
    <row r="1393" s="50" customFormat="1" ht="19.5" customHeight="1" x14ac:dyDescent="0.3"/>
    <row r="1394" s="50" customFormat="1" ht="19.5" customHeight="1" x14ac:dyDescent="0.3"/>
    <row r="1395" s="50" customFormat="1" ht="19.5" customHeight="1" x14ac:dyDescent="0.3"/>
    <row r="1396" s="50" customFormat="1" ht="19.5" customHeight="1" x14ac:dyDescent="0.3"/>
    <row r="1397" s="50" customFormat="1" ht="19.5" customHeight="1" x14ac:dyDescent="0.3"/>
    <row r="1398" s="50" customFormat="1" ht="19.5" customHeight="1" x14ac:dyDescent="0.3"/>
    <row r="1399" s="50" customFormat="1" ht="19.5" customHeight="1" x14ac:dyDescent="0.3"/>
    <row r="1400" s="50" customFormat="1" ht="19.5" customHeight="1" x14ac:dyDescent="0.3"/>
    <row r="1401" s="50" customFormat="1" ht="19.5" customHeight="1" x14ac:dyDescent="0.3"/>
    <row r="1402" s="50" customFormat="1" ht="19.5" customHeight="1" x14ac:dyDescent="0.3"/>
    <row r="1403" s="50" customFormat="1" ht="19.5" customHeight="1" x14ac:dyDescent="0.3"/>
    <row r="1404" s="50" customFormat="1" ht="19.5" customHeight="1" x14ac:dyDescent="0.3"/>
    <row r="1405" s="50" customFormat="1" ht="19.5" customHeight="1" x14ac:dyDescent="0.3"/>
    <row r="1406" s="50" customFormat="1" ht="19.5" customHeight="1" x14ac:dyDescent="0.3"/>
    <row r="1407" s="50" customFormat="1" ht="19.5" customHeight="1" x14ac:dyDescent="0.3"/>
    <row r="1408" s="50" customFormat="1" ht="19.5" customHeight="1" x14ac:dyDescent="0.3"/>
    <row r="1409" s="50" customFormat="1" ht="19.5" customHeight="1" x14ac:dyDescent="0.3"/>
    <row r="1410" s="50" customFormat="1" ht="19.5" customHeight="1" x14ac:dyDescent="0.3"/>
    <row r="1411" s="50" customFormat="1" ht="19.5" customHeight="1" x14ac:dyDescent="0.3"/>
    <row r="1412" s="50" customFormat="1" ht="19.5" customHeight="1" x14ac:dyDescent="0.3"/>
    <row r="1413" s="50" customFormat="1" ht="19.5" customHeight="1" x14ac:dyDescent="0.3"/>
    <row r="1414" s="50" customFormat="1" ht="19.5" customHeight="1" x14ac:dyDescent="0.3"/>
    <row r="1415" s="50" customFormat="1" ht="19.5" customHeight="1" x14ac:dyDescent="0.3"/>
    <row r="1416" s="50" customFormat="1" ht="19.5" customHeight="1" x14ac:dyDescent="0.3"/>
    <row r="1417" s="50" customFormat="1" ht="19.5" customHeight="1" x14ac:dyDescent="0.3"/>
    <row r="1418" s="50" customFormat="1" ht="19.5" customHeight="1" x14ac:dyDescent="0.3"/>
    <row r="1419" s="50" customFormat="1" ht="19.5" customHeight="1" x14ac:dyDescent="0.3"/>
    <row r="1420" s="50" customFormat="1" ht="19.5" customHeight="1" x14ac:dyDescent="0.3"/>
    <row r="1421" s="50" customFormat="1" ht="19.5" customHeight="1" x14ac:dyDescent="0.3"/>
    <row r="1422" s="50" customFormat="1" ht="19.5" customHeight="1" x14ac:dyDescent="0.3"/>
    <row r="1423" s="50" customFormat="1" ht="19.5" customHeight="1" x14ac:dyDescent="0.3"/>
    <row r="1424" s="50" customFormat="1" ht="19.5" customHeight="1" x14ac:dyDescent="0.3"/>
    <row r="1425" s="50" customFormat="1" ht="19.5" customHeight="1" x14ac:dyDescent="0.3"/>
    <row r="1426" s="50" customFormat="1" ht="19.5" customHeight="1" x14ac:dyDescent="0.3"/>
    <row r="1427" s="50" customFormat="1" ht="19.5" customHeight="1" x14ac:dyDescent="0.3"/>
    <row r="1428" s="50" customFormat="1" ht="19.5" customHeight="1" x14ac:dyDescent="0.3"/>
    <row r="1429" s="50" customFormat="1" ht="19.5" customHeight="1" x14ac:dyDescent="0.3"/>
    <row r="1430" s="50" customFormat="1" ht="19.5" customHeight="1" x14ac:dyDescent="0.3"/>
    <row r="1431" s="50" customFormat="1" ht="19.5" customHeight="1" x14ac:dyDescent="0.3"/>
    <row r="1432" s="50" customFormat="1" ht="19.5" customHeight="1" x14ac:dyDescent="0.3"/>
    <row r="1433" s="50" customFormat="1" ht="19.5" customHeight="1" x14ac:dyDescent="0.3"/>
    <row r="1434" s="50" customFormat="1" ht="19.5" customHeight="1" x14ac:dyDescent="0.3"/>
    <row r="1435" s="50" customFormat="1" ht="19.5" customHeight="1" x14ac:dyDescent="0.3"/>
    <row r="1436" s="50" customFormat="1" ht="19.5" customHeight="1" x14ac:dyDescent="0.3"/>
    <row r="1437" s="50" customFormat="1" ht="19.5" customHeight="1" x14ac:dyDescent="0.3"/>
    <row r="1438" s="50" customFormat="1" ht="19.5" customHeight="1" x14ac:dyDescent="0.3"/>
    <row r="1439" s="50" customFormat="1" ht="19.5" customHeight="1" x14ac:dyDescent="0.3"/>
    <row r="1440" s="50" customFormat="1" ht="19.5" customHeight="1" x14ac:dyDescent="0.3"/>
    <row r="1441" s="50" customFormat="1" ht="19.5" customHeight="1" x14ac:dyDescent="0.3"/>
    <row r="1442" s="50" customFormat="1" ht="19.5" customHeight="1" x14ac:dyDescent="0.3"/>
    <row r="1443" s="50" customFormat="1" ht="19.5" customHeight="1" x14ac:dyDescent="0.3"/>
    <row r="1444" s="50" customFormat="1" ht="19.5" customHeight="1" x14ac:dyDescent="0.3"/>
    <row r="1445" s="50" customFormat="1" ht="19.5" customHeight="1" x14ac:dyDescent="0.3"/>
    <row r="1446" s="50" customFormat="1" ht="19.5" customHeight="1" x14ac:dyDescent="0.3"/>
    <row r="1447" s="50" customFormat="1" ht="19.5" customHeight="1" x14ac:dyDescent="0.3"/>
    <row r="1448" s="50" customFormat="1" ht="19.5" customHeight="1" x14ac:dyDescent="0.3"/>
    <row r="1449" s="50" customFormat="1" ht="19.5" customHeight="1" x14ac:dyDescent="0.3"/>
    <row r="1450" s="50" customFormat="1" ht="19.5" customHeight="1" x14ac:dyDescent="0.3"/>
    <row r="1451" s="50" customFormat="1" ht="19.5" customHeight="1" x14ac:dyDescent="0.3"/>
    <row r="1452" s="50" customFormat="1" ht="19.5" customHeight="1" x14ac:dyDescent="0.3"/>
    <row r="1453" s="50" customFormat="1" ht="19.5" customHeight="1" x14ac:dyDescent="0.3"/>
    <row r="1454" s="50" customFormat="1" ht="19.5" customHeight="1" x14ac:dyDescent="0.3"/>
    <row r="1455" s="50" customFormat="1" ht="19.5" customHeight="1" x14ac:dyDescent="0.3"/>
    <row r="1456" s="50" customFormat="1" ht="19.5" customHeight="1" x14ac:dyDescent="0.3"/>
    <row r="1457" s="50" customFormat="1" ht="19.5" customHeight="1" x14ac:dyDescent="0.3"/>
    <row r="1458" s="50" customFormat="1" ht="19.5" customHeight="1" x14ac:dyDescent="0.3"/>
    <row r="1459" s="50" customFormat="1" ht="19.5" customHeight="1" x14ac:dyDescent="0.3"/>
    <row r="1460" s="50" customFormat="1" ht="19.5" customHeight="1" x14ac:dyDescent="0.3"/>
    <row r="1461" s="50" customFormat="1" ht="19.5" customHeight="1" x14ac:dyDescent="0.3"/>
    <row r="1462" s="50" customFormat="1" ht="19.5" customHeight="1" x14ac:dyDescent="0.3"/>
    <row r="1463" s="50" customFormat="1" ht="19.5" customHeight="1" x14ac:dyDescent="0.3"/>
    <row r="1464" s="50" customFormat="1" ht="19.5" customHeight="1" x14ac:dyDescent="0.3"/>
    <row r="1465" s="50" customFormat="1" ht="19.5" customHeight="1" x14ac:dyDescent="0.3"/>
    <row r="1466" s="50" customFormat="1" ht="19.5" customHeight="1" x14ac:dyDescent="0.3"/>
    <row r="1467" s="50" customFormat="1" ht="19.5" customHeight="1" x14ac:dyDescent="0.3"/>
    <row r="1468" s="50" customFormat="1" ht="19.5" customHeight="1" x14ac:dyDescent="0.3"/>
    <row r="1469" s="50" customFormat="1" ht="19.5" customHeight="1" x14ac:dyDescent="0.3"/>
    <row r="1470" s="50" customFormat="1" ht="19.5" customHeight="1" x14ac:dyDescent="0.3"/>
    <row r="1471" s="50" customFormat="1" ht="19.5" customHeight="1" x14ac:dyDescent="0.3"/>
    <row r="1472" s="50" customFormat="1" ht="19.5" customHeight="1" x14ac:dyDescent="0.3"/>
    <row r="1473" s="50" customFormat="1" ht="19.5" customHeight="1" x14ac:dyDescent="0.3"/>
    <row r="1474" s="50" customFormat="1" ht="19.5" customHeight="1" x14ac:dyDescent="0.3"/>
    <row r="1475" s="50" customFormat="1" ht="19.5" customHeight="1" x14ac:dyDescent="0.3"/>
    <row r="1476" s="50" customFormat="1" ht="19.5" customHeight="1" x14ac:dyDescent="0.3"/>
    <row r="1477" s="50" customFormat="1" ht="19.5" customHeight="1" x14ac:dyDescent="0.3"/>
    <row r="1478" s="50" customFormat="1" ht="19.5" customHeight="1" x14ac:dyDescent="0.3"/>
    <row r="1479" s="50" customFormat="1" ht="19.5" customHeight="1" x14ac:dyDescent="0.3"/>
    <row r="1480" s="50" customFormat="1" ht="19.5" customHeight="1" x14ac:dyDescent="0.3"/>
    <row r="1481" s="50" customFormat="1" ht="19.5" customHeight="1" x14ac:dyDescent="0.3"/>
    <row r="1482" s="50" customFormat="1" ht="19.5" customHeight="1" x14ac:dyDescent="0.3"/>
    <row r="1483" s="50" customFormat="1" ht="19.5" customHeight="1" x14ac:dyDescent="0.3"/>
    <row r="1484" s="50" customFormat="1" ht="19.5" customHeight="1" x14ac:dyDescent="0.3"/>
    <row r="1485" s="50" customFormat="1" ht="19.5" customHeight="1" x14ac:dyDescent="0.3"/>
    <row r="1486" s="50" customFormat="1" ht="19.5" customHeight="1" x14ac:dyDescent="0.3"/>
    <row r="1487" s="50" customFormat="1" ht="19.5" customHeight="1" x14ac:dyDescent="0.3"/>
    <row r="1488" s="50" customFormat="1" ht="19.5" customHeight="1" x14ac:dyDescent="0.3"/>
    <row r="1489" s="50" customFormat="1" ht="19.5" customHeight="1" x14ac:dyDescent="0.3"/>
    <row r="1490" s="50" customFormat="1" ht="19.5" customHeight="1" x14ac:dyDescent="0.3"/>
    <row r="1491" s="50" customFormat="1" ht="19.5" customHeight="1" x14ac:dyDescent="0.3"/>
    <row r="1492" s="50" customFormat="1" ht="19.5" customHeight="1" x14ac:dyDescent="0.3"/>
    <row r="1493" s="50" customFormat="1" ht="19.5" customHeight="1" x14ac:dyDescent="0.3"/>
    <row r="1494" s="50" customFormat="1" ht="19.5" customHeight="1" x14ac:dyDescent="0.3"/>
    <row r="1495" s="50" customFormat="1" ht="19.5" customHeight="1" x14ac:dyDescent="0.3"/>
    <row r="1496" s="50" customFormat="1" ht="19.5" customHeight="1" x14ac:dyDescent="0.3"/>
    <row r="1497" s="50" customFormat="1" ht="19.5" customHeight="1" x14ac:dyDescent="0.3"/>
    <row r="1498" s="50" customFormat="1" ht="19.5" customHeight="1" x14ac:dyDescent="0.3"/>
    <row r="1499" s="50" customFormat="1" ht="19.5" customHeight="1" x14ac:dyDescent="0.3"/>
    <row r="1500" s="50" customFormat="1" ht="19.5" customHeight="1" x14ac:dyDescent="0.3"/>
    <row r="1501" s="50" customFormat="1" ht="19.5" customHeight="1" x14ac:dyDescent="0.3"/>
    <row r="1502" s="50" customFormat="1" ht="19.5" customHeight="1" x14ac:dyDescent="0.3"/>
    <row r="1503" s="50" customFormat="1" ht="19.5" customHeight="1" x14ac:dyDescent="0.3"/>
    <row r="1504" s="50" customFormat="1" ht="19.5" customHeight="1" x14ac:dyDescent="0.3"/>
    <row r="1505" s="50" customFormat="1" ht="19.5" customHeight="1" x14ac:dyDescent="0.3"/>
    <row r="1506" s="50" customFormat="1" ht="19.5" customHeight="1" x14ac:dyDescent="0.3"/>
    <row r="1507" s="50" customFormat="1" ht="19.5" customHeight="1" x14ac:dyDescent="0.3"/>
    <row r="1508" s="50" customFormat="1" ht="19.5" customHeight="1" x14ac:dyDescent="0.3"/>
    <row r="1509" s="50" customFormat="1" ht="19.5" customHeight="1" x14ac:dyDescent="0.3"/>
    <row r="1510" s="50" customFormat="1" ht="19.5" customHeight="1" x14ac:dyDescent="0.3"/>
    <row r="1511" s="50" customFormat="1" ht="19.5" customHeight="1" x14ac:dyDescent="0.3"/>
    <row r="1512" s="50" customFormat="1" ht="19.5" customHeight="1" x14ac:dyDescent="0.3"/>
    <row r="1513" s="50" customFormat="1" ht="19.5" customHeight="1" x14ac:dyDescent="0.3"/>
    <row r="1514" s="50" customFormat="1" ht="19.5" customHeight="1" x14ac:dyDescent="0.3"/>
    <row r="1515" s="50" customFormat="1" ht="19.5" customHeight="1" x14ac:dyDescent="0.3"/>
    <row r="1516" s="50" customFormat="1" ht="19.5" customHeight="1" x14ac:dyDescent="0.3"/>
    <row r="1517" s="50" customFormat="1" ht="19.5" customHeight="1" x14ac:dyDescent="0.3"/>
    <row r="1518" s="50" customFormat="1" ht="19.5" customHeight="1" x14ac:dyDescent="0.3"/>
    <row r="1519" s="50" customFormat="1" ht="19.5" customHeight="1" x14ac:dyDescent="0.3"/>
    <row r="1520" s="50" customFormat="1" ht="19.5" customHeight="1" x14ac:dyDescent="0.3"/>
    <row r="1521" s="50" customFormat="1" ht="19.5" customHeight="1" x14ac:dyDescent="0.3"/>
    <row r="1522" s="50" customFormat="1" ht="19.5" customHeight="1" x14ac:dyDescent="0.3"/>
    <row r="1523" s="50" customFormat="1" ht="19.5" customHeight="1" x14ac:dyDescent="0.3"/>
    <row r="1524" s="50" customFormat="1" ht="19.5" customHeight="1" x14ac:dyDescent="0.3"/>
    <row r="1525" s="50" customFormat="1" ht="19.5" customHeight="1" x14ac:dyDescent="0.3"/>
    <row r="1526" s="50" customFormat="1" ht="19.5" customHeight="1" x14ac:dyDescent="0.3"/>
    <row r="1527" s="50" customFormat="1" ht="19.5" customHeight="1" x14ac:dyDescent="0.3"/>
    <row r="1528" s="50" customFormat="1" ht="19.5" customHeight="1" x14ac:dyDescent="0.3"/>
    <row r="1529" s="50" customFormat="1" ht="19.5" customHeight="1" x14ac:dyDescent="0.3"/>
    <row r="1530" s="50" customFormat="1" ht="19.5" customHeight="1" x14ac:dyDescent="0.3"/>
    <row r="1531" s="50" customFormat="1" ht="19.5" customHeight="1" x14ac:dyDescent="0.3"/>
    <row r="1532" s="50" customFormat="1" ht="19.5" customHeight="1" x14ac:dyDescent="0.3"/>
    <row r="1533" s="50" customFormat="1" ht="19.5" customHeight="1" x14ac:dyDescent="0.3"/>
    <row r="1534" s="50" customFormat="1" ht="19.5" customHeight="1" x14ac:dyDescent="0.3"/>
    <row r="1535" s="50" customFormat="1" ht="19.5" customHeight="1" x14ac:dyDescent="0.3"/>
    <row r="1536" s="50" customFormat="1" ht="19.5" customHeight="1" x14ac:dyDescent="0.3"/>
    <row r="1537" s="50" customFormat="1" ht="19.5" customHeight="1" x14ac:dyDescent="0.3"/>
    <row r="1538" s="50" customFormat="1" ht="19.5" customHeight="1" x14ac:dyDescent="0.3"/>
    <row r="1539" s="50" customFormat="1" ht="19.5" customHeight="1" x14ac:dyDescent="0.3"/>
    <row r="1540" s="50" customFormat="1" ht="19.5" customHeight="1" x14ac:dyDescent="0.3"/>
    <row r="1541" s="50" customFormat="1" ht="19.5" customHeight="1" x14ac:dyDescent="0.3"/>
    <row r="1542" s="50" customFormat="1" ht="19.5" customHeight="1" x14ac:dyDescent="0.3"/>
    <row r="1543" s="50" customFormat="1" ht="19.5" customHeight="1" x14ac:dyDescent="0.3"/>
    <row r="1544" s="50" customFormat="1" ht="19.5" customHeight="1" x14ac:dyDescent="0.3"/>
    <row r="1545" s="50" customFormat="1" ht="19.5" customHeight="1" x14ac:dyDescent="0.3"/>
    <row r="1546" s="50" customFormat="1" ht="19.5" customHeight="1" x14ac:dyDescent="0.3"/>
    <row r="1547" s="50" customFormat="1" ht="19.5" customHeight="1" x14ac:dyDescent="0.3"/>
    <row r="1548" s="50" customFormat="1" ht="19.5" customHeight="1" x14ac:dyDescent="0.3"/>
    <row r="1549" s="50" customFormat="1" ht="19.5" customHeight="1" x14ac:dyDescent="0.3"/>
    <row r="1550" s="50" customFormat="1" ht="19.5" customHeight="1" x14ac:dyDescent="0.3"/>
    <row r="1551" s="50" customFormat="1" ht="19.5" customHeight="1" x14ac:dyDescent="0.3"/>
    <row r="1552" s="50" customFormat="1" ht="19.5" customHeight="1" x14ac:dyDescent="0.3"/>
    <row r="1553" s="50" customFormat="1" ht="19.5" customHeight="1" x14ac:dyDescent="0.3"/>
    <row r="1554" s="50" customFormat="1" ht="19.5" customHeight="1" x14ac:dyDescent="0.3"/>
    <row r="1555" s="50" customFormat="1" ht="19.5" customHeight="1" x14ac:dyDescent="0.3"/>
    <row r="1556" s="50" customFormat="1" ht="19.5" customHeight="1" x14ac:dyDescent="0.3"/>
    <row r="1557" s="50" customFormat="1" ht="19.5" customHeight="1" x14ac:dyDescent="0.3"/>
    <row r="1558" s="50" customFormat="1" ht="19.5" customHeight="1" x14ac:dyDescent="0.3"/>
    <row r="1559" s="50" customFormat="1" ht="19.5" customHeight="1" x14ac:dyDescent="0.3"/>
    <row r="1560" s="50" customFormat="1" ht="19.5" customHeight="1" x14ac:dyDescent="0.3"/>
    <row r="1561" s="50" customFormat="1" ht="19.5" customHeight="1" x14ac:dyDescent="0.3"/>
    <row r="1562" s="50" customFormat="1" ht="19.5" customHeight="1" x14ac:dyDescent="0.3"/>
    <row r="1563" s="50" customFormat="1" ht="19.5" customHeight="1" x14ac:dyDescent="0.3"/>
    <row r="1564" s="50" customFormat="1" ht="19.5" customHeight="1" x14ac:dyDescent="0.3"/>
    <row r="1565" s="50" customFormat="1" ht="19.5" customHeight="1" x14ac:dyDescent="0.3"/>
    <row r="1566" s="50" customFormat="1" ht="19.5" customHeight="1" x14ac:dyDescent="0.3"/>
    <row r="1567" s="50" customFormat="1" ht="19.5" customHeight="1" x14ac:dyDescent="0.3"/>
    <row r="1568" s="50" customFormat="1" ht="19.5" customHeight="1" x14ac:dyDescent="0.3"/>
    <row r="1569" s="50" customFormat="1" ht="19.5" customHeight="1" x14ac:dyDescent="0.3"/>
    <row r="1570" s="50" customFormat="1" ht="19.5" customHeight="1" x14ac:dyDescent="0.3"/>
    <row r="1571" s="50" customFormat="1" ht="19.5" customHeight="1" x14ac:dyDescent="0.3"/>
    <row r="1572" s="50" customFormat="1" ht="19.5" customHeight="1" x14ac:dyDescent="0.3"/>
    <row r="1573" s="50" customFormat="1" ht="19.5" customHeight="1" x14ac:dyDescent="0.3"/>
    <row r="1574" s="50" customFormat="1" ht="19.5" customHeight="1" x14ac:dyDescent="0.3"/>
    <row r="1575" s="50" customFormat="1" ht="19.5" customHeight="1" x14ac:dyDescent="0.3"/>
    <row r="1576" s="50" customFormat="1" ht="19.5" customHeight="1" x14ac:dyDescent="0.3"/>
    <row r="1577" s="50" customFormat="1" ht="19.5" customHeight="1" x14ac:dyDescent="0.3"/>
    <row r="1578" s="50" customFormat="1" ht="19.5" customHeight="1" x14ac:dyDescent="0.3"/>
    <row r="1579" s="50" customFormat="1" ht="19.5" customHeight="1" x14ac:dyDescent="0.3"/>
    <row r="1580" s="50" customFormat="1" ht="19.5" customHeight="1" x14ac:dyDescent="0.3"/>
    <row r="1581" s="50" customFormat="1" ht="19.5" customHeight="1" x14ac:dyDescent="0.3"/>
    <row r="1582" s="50" customFormat="1" ht="19.5" customHeight="1" x14ac:dyDescent="0.3"/>
    <row r="1583" s="50" customFormat="1" ht="19.5" customHeight="1" x14ac:dyDescent="0.3"/>
    <row r="1584" s="50" customFormat="1" ht="19.5" customHeight="1" x14ac:dyDescent="0.3"/>
    <row r="1585" s="50" customFormat="1" ht="19.5" customHeight="1" x14ac:dyDescent="0.3"/>
    <row r="1586" s="50" customFormat="1" ht="19.5" customHeight="1" x14ac:dyDescent="0.3"/>
    <row r="1587" s="50" customFormat="1" ht="19.5" customHeight="1" x14ac:dyDescent="0.3"/>
    <row r="1588" s="50" customFormat="1" ht="19.5" customHeight="1" x14ac:dyDescent="0.3"/>
    <row r="1589" s="50" customFormat="1" ht="19.5" customHeight="1" x14ac:dyDescent="0.3"/>
    <row r="1590" s="50" customFormat="1" ht="19.5" customHeight="1" x14ac:dyDescent="0.3"/>
    <row r="1591" s="50" customFormat="1" ht="19.5" customHeight="1" x14ac:dyDescent="0.3"/>
    <row r="1592" s="50" customFormat="1" ht="19.5" customHeight="1" x14ac:dyDescent="0.3"/>
    <row r="1593" s="50" customFormat="1" ht="19.5" customHeight="1" x14ac:dyDescent="0.3"/>
    <row r="1594" s="50" customFormat="1" ht="19.5" customHeight="1" x14ac:dyDescent="0.3"/>
    <row r="1595" s="50" customFormat="1" ht="19.5" customHeight="1" x14ac:dyDescent="0.3"/>
    <row r="1596" s="50" customFormat="1" ht="19.5" customHeight="1" x14ac:dyDescent="0.3"/>
    <row r="1597" s="50" customFormat="1" ht="19.5" customHeight="1" x14ac:dyDescent="0.3"/>
    <row r="1598" s="50" customFormat="1" ht="19.5" customHeight="1" x14ac:dyDescent="0.3"/>
    <row r="1599" s="50" customFormat="1" ht="19.5" customHeight="1" x14ac:dyDescent="0.3"/>
    <row r="1600" s="50" customFormat="1" ht="19.5" customHeight="1" x14ac:dyDescent="0.3"/>
    <row r="1601" s="50" customFormat="1" ht="19.5" customHeight="1" x14ac:dyDescent="0.3"/>
    <row r="1602" s="50" customFormat="1" ht="19.5" customHeight="1" x14ac:dyDescent="0.3"/>
    <row r="1603" s="50" customFormat="1" ht="19.5" customHeight="1" x14ac:dyDescent="0.3"/>
    <row r="1604" s="50" customFormat="1" ht="19.5" customHeight="1" x14ac:dyDescent="0.3"/>
    <row r="1605" s="50" customFormat="1" ht="19.5" customHeight="1" x14ac:dyDescent="0.3"/>
    <row r="1606" s="50" customFormat="1" ht="19.5" customHeight="1" x14ac:dyDescent="0.3"/>
    <row r="1607" s="50" customFormat="1" ht="19.5" customHeight="1" x14ac:dyDescent="0.3"/>
    <row r="1608" s="50" customFormat="1" ht="19.5" customHeight="1" x14ac:dyDescent="0.3"/>
    <row r="1609" s="50" customFormat="1" ht="19.5" customHeight="1" x14ac:dyDescent="0.3"/>
    <row r="1610" s="50" customFormat="1" ht="19.5" customHeight="1" x14ac:dyDescent="0.3"/>
    <row r="1611" s="50" customFormat="1" ht="19.5" customHeight="1" x14ac:dyDescent="0.3"/>
    <row r="1612" s="50" customFormat="1" ht="19.5" customHeight="1" x14ac:dyDescent="0.3"/>
    <row r="1613" s="50" customFormat="1" ht="19.5" customHeight="1" x14ac:dyDescent="0.3"/>
    <row r="1614" s="50" customFormat="1" ht="19.5" customHeight="1" x14ac:dyDescent="0.3"/>
    <row r="1615" s="50" customFormat="1" ht="19.5" customHeight="1" x14ac:dyDescent="0.3"/>
    <row r="1616" s="50" customFormat="1" ht="19.5" customHeight="1" x14ac:dyDescent="0.3"/>
    <row r="1617" s="50" customFormat="1" ht="19.5" customHeight="1" x14ac:dyDescent="0.3"/>
    <row r="1618" s="50" customFormat="1" ht="19.5" customHeight="1" x14ac:dyDescent="0.3"/>
    <row r="1619" s="50" customFormat="1" ht="19.5" customHeight="1" x14ac:dyDescent="0.3"/>
    <row r="1620" s="50" customFormat="1" ht="19.5" customHeight="1" x14ac:dyDescent="0.3"/>
    <row r="1621" s="50" customFormat="1" ht="19.5" customHeight="1" x14ac:dyDescent="0.3"/>
    <row r="1622" s="50" customFormat="1" ht="19.5" customHeight="1" x14ac:dyDescent="0.3"/>
    <row r="1623" s="50" customFormat="1" ht="19.5" customHeight="1" x14ac:dyDescent="0.3"/>
    <row r="1624" s="50" customFormat="1" ht="19.5" customHeight="1" x14ac:dyDescent="0.3"/>
    <row r="1625" s="50" customFormat="1" ht="19.5" customHeight="1" x14ac:dyDescent="0.3"/>
    <row r="1626" s="50" customFormat="1" ht="19.5" customHeight="1" x14ac:dyDescent="0.3"/>
    <row r="1627" s="50" customFormat="1" ht="19.5" customHeight="1" x14ac:dyDescent="0.3"/>
    <row r="1628" s="50" customFormat="1" ht="19.5" customHeight="1" x14ac:dyDescent="0.3"/>
    <row r="1629" s="50" customFormat="1" ht="19.5" customHeight="1" x14ac:dyDescent="0.3"/>
    <row r="1630" s="50" customFormat="1" ht="19.5" customHeight="1" x14ac:dyDescent="0.3"/>
    <row r="1631" s="50" customFormat="1" ht="19.5" customHeight="1" x14ac:dyDescent="0.3"/>
    <row r="1632" s="50" customFormat="1" ht="19.5" customHeight="1" x14ac:dyDescent="0.3"/>
    <row r="1633" s="50" customFormat="1" ht="19.5" customHeight="1" x14ac:dyDescent="0.3"/>
    <row r="1634" s="50" customFormat="1" ht="19.5" customHeight="1" x14ac:dyDescent="0.3"/>
    <row r="1635" s="50" customFormat="1" ht="19.5" customHeight="1" x14ac:dyDescent="0.3"/>
    <row r="1636" s="50" customFormat="1" ht="19.5" customHeight="1" x14ac:dyDescent="0.3"/>
    <row r="1637" s="50" customFormat="1" ht="19.5" customHeight="1" x14ac:dyDescent="0.3"/>
    <row r="1638" s="50" customFormat="1" ht="19.5" customHeight="1" x14ac:dyDescent="0.3"/>
    <row r="1639" s="50" customFormat="1" ht="19.5" customHeight="1" x14ac:dyDescent="0.3"/>
    <row r="1640" s="50" customFormat="1" ht="19.5" customHeight="1" x14ac:dyDescent="0.3"/>
    <row r="1641" s="50" customFormat="1" ht="19.5" customHeight="1" x14ac:dyDescent="0.3"/>
    <row r="1642" s="50" customFormat="1" ht="19.5" customHeight="1" x14ac:dyDescent="0.3"/>
    <row r="1643" s="50" customFormat="1" ht="19.5" customHeight="1" x14ac:dyDescent="0.3"/>
    <row r="1644" s="50" customFormat="1" ht="19.5" customHeight="1" x14ac:dyDescent="0.3"/>
    <row r="1645" s="50" customFormat="1" ht="19.5" customHeight="1" x14ac:dyDescent="0.3"/>
    <row r="1646" s="50" customFormat="1" ht="19.5" customHeight="1" x14ac:dyDescent="0.3"/>
    <row r="1647" s="50" customFormat="1" ht="19.5" customHeight="1" x14ac:dyDescent="0.3"/>
    <row r="1648" s="50" customFormat="1" ht="19.5" customHeight="1" x14ac:dyDescent="0.3"/>
    <row r="1649" s="50" customFormat="1" ht="19.5" customHeight="1" x14ac:dyDescent="0.3"/>
    <row r="1650" s="50" customFormat="1" ht="19.5" customHeight="1" x14ac:dyDescent="0.3"/>
    <row r="1651" s="50" customFormat="1" ht="19.5" customHeight="1" x14ac:dyDescent="0.3"/>
    <row r="1652" s="50" customFormat="1" ht="19.5" customHeight="1" x14ac:dyDescent="0.3"/>
    <row r="1653" s="50" customFormat="1" ht="19.5" customHeight="1" x14ac:dyDescent="0.3"/>
    <row r="1654" s="50" customFormat="1" ht="19.5" customHeight="1" x14ac:dyDescent="0.3"/>
    <row r="1655" s="50" customFormat="1" ht="19.5" customHeight="1" x14ac:dyDescent="0.3"/>
    <row r="1656" s="50" customFormat="1" ht="19.5" customHeight="1" x14ac:dyDescent="0.3"/>
    <row r="1657" s="50" customFormat="1" ht="19.5" customHeight="1" x14ac:dyDescent="0.3"/>
    <row r="1658" s="50" customFormat="1" ht="19.5" customHeight="1" x14ac:dyDescent="0.3"/>
    <row r="1659" s="50" customFormat="1" ht="19.5" customHeight="1" x14ac:dyDescent="0.3"/>
    <row r="1660" s="50" customFormat="1" ht="19.5" customHeight="1" x14ac:dyDescent="0.3"/>
    <row r="1661" s="50" customFormat="1" ht="19.5" customHeight="1" x14ac:dyDescent="0.3"/>
    <row r="1662" s="50" customFormat="1" ht="19.5" customHeight="1" x14ac:dyDescent="0.3"/>
    <row r="1663" s="50" customFormat="1" ht="19.5" customHeight="1" x14ac:dyDescent="0.3"/>
    <row r="1664" s="50" customFormat="1" ht="19.5" customHeight="1" x14ac:dyDescent="0.3"/>
    <row r="1665" s="50" customFormat="1" ht="19.5" customHeight="1" x14ac:dyDescent="0.3"/>
    <row r="1666" s="50" customFormat="1" ht="19.5" customHeight="1" x14ac:dyDescent="0.3"/>
    <row r="1667" s="50" customFormat="1" ht="19.5" customHeight="1" x14ac:dyDescent="0.3"/>
    <row r="1668" s="50" customFormat="1" ht="19.5" customHeight="1" x14ac:dyDescent="0.3"/>
    <row r="1669" s="50" customFormat="1" ht="19.5" customHeight="1" x14ac:dyDescent="0.3"/>
    <row r="1670" s="50" customFormat="1" ht="19.5" customHeight="1" x14ac:dyDescent="0.3"/>
    <row r="1671" s="50" customFormat="1" ht="19.5" customHeight="1" x14ac:dyDescent="0.3"/>
    <row r="1672" s="50" customFormat="1" ht="19.5" customHeight="1" x14ac:dyDescent="0.3"/>
    <row r="1673" s="50" customFormat="1" ht="19.5" customHeight="1" x14ac:dyDescent="0.3"/>
    <row r="1674" s="50" customFormat="1" ht="19.5" customHeight="1" x14ac:dyDescent="0.3"/>
    <row r="1675" s="50" customFormat="1" ht="19.5" customHeight="1" x14ac:dyDescent="0.3"/>
    <row r="1676" s="50" customFormat="1" ht="19.5" customHeight="1" x14ac:dyDescent="0.3"/>
    <row r="1677" s="50" customFormat="1" ht="19.5" customHeight="1" x14ac:dyDescent="0.3"/>
    <row r="1678" s="50" customFormat="1" ht="19.5" customHeight="1" x14ac:dyDescent="0.3"/>
    <row r="1679" s="50" customFormat="1" ht="19.5" customHeight="1" x14ac:dyDescent="0.3"/>
    <row r="1680" s="50" customFormat="1" ht="19.5" customHeight="1" x14ac:dyDescent="0.3"/>
    <row r="1681" s="50" customFormat="1" ht="19.5" customHeight="1" x14ac:dyDescent="0.3"/>
    <row r="1682" s="50" customFormat="1" ht="19.5" customHeight="1" x14ac:dyDescent="0.3"/>
    <row r="1683" s="50" customFormat="1" ht="19.5" customHeight="1" x14ac:dyDescent="0.3"/>
    <row r="1684" s="50" customFormat="1" ht="19.5" customHeight="1" x14ac:dyDescent="0.3"/>
    <row r="1685" s="50" customFormat="1" ht="19.5" customHeight="1" x14ac:dyDescent="0.3"/>
    <row r="1686" s="50" customFormat="1" ht="19.5" customHeight="1" x14ac:dyDescent="0.3"/>
    <row r="1687" s="50" customFormat="1" ht="19.5" customHeight="1" x14ac:dyDescent="0.3"/>
    <row r="1688" s="50" customFormat="1" ht="19.5" customHeight="1" x14ac:dyDescent="0.3"/>
    <row r="1689" s="50" customFormat="1" ht="19.5" customHeight="1" x14ac:dyDescent="0.3"/>
    <row r="1690" s="50" customFormat="1" ht="19.5" customHeight="1" x14ac:dyDescent="0.3"/>
    <row r="1691" s="50" customFormat="1" ht="19.5" customHeight="1" x14ac:dyDescent="0.3"/>
    <row r="1692" s="50" customFormat="1" ht="19.5" customHeight="1" x14ac:dyDescent="0.3"/>
    <row r="1693" s="50" customFormat="1" ht="19.5" customHeight="1" x14ac:dyDescent="0.3"/>
    <row r="1694" s="50" customFormat="1" ht="19.5" customHeight="1" x14ac:dyDescent="0.3"/>
    <row r="1695" s="50" customFormat="1" ht="19.5" customHeight="1" x14ac:dyDescent="0.3"/>
    <row r="1696" s="50" customFormat="1" ht="19.5" customHeight="1" x14ac:dyDescent="0.3"/>
    <row r="1697" s="50" customFormat="1" ht="19.5" customHeight="1" x14ac:dyDescent="0.3"/>
    <row r="1698" s="50" customFormat="1" ht="19.5" customHeight="1" x14ac:dyDescent="0.3"/>
    <row r="1699" s="50" customFormat="1" ht="19.5" customHeight="1" x14ac:dyDescent="0.3"/>
    <row r="1700" s="50" customFormat="1" ht="19.5" customHeight="1" x14ac:dyDescent="0.3"/>
    <row r="1701" s="50" customFormat="1" ht="19.5" customHeight="1" x14ac:dyDescent="0.3"/>
    <row r="1702" s="50" customFormat="1" ht="19.5" customHeight="1" x14ac:dyDescent="0.3"/>
    <row r="1703" s="50" customFormat="1" ht="19.5" customHeight="1" x14ac:dyDescent="0.3"/>
    <row r="1704" s="50" customFormat="1" ht="19.5" customHeight="1" x14ac:dyDescent="0.3"/>
    <row r="1705" s="50" customFormat="1" ht="19.5" customHeight="1" x14ac:dyDescent="0.3"/>
    <row r="1706" s="50" customFormat="1" ht="19.5" customHeight="1" x14ac:dyDescent="0.3"/>
    <row r="1707" s="50" customFormat="1" ht="19.5" customHeight="1" x14ac:dyDescent="0.3"/>
    <row r="1708" s="50" customFormat="1" ht="19.5" customHeight="1" x14ac:dyDescent="0.3"/>
    <row r="1709" s="50" customFormat="1" ht="19.5" customHeight="1" x14ac:dyDescent="0.3"/>
    <row r="1710" s="50" customFormat="1" ht="19.5" customHeight="1" x14ac:dyDescent="0.3"/>
    <row r="1711" s="50" customFormat="1" ht="19.5" customHeight="1" x14ac:dyDescent="0.3"/>
    <row r="1712" s="50" customFormat="1" ht="19.5" customHeight="1" x14ac:dyDescent="0.3"/>
    <row r="1713" s="50" customFormat="1" ht="19.5" customHeight="1" x14ac:dyDescent="0.3"/>
    <row r="1714" s="50" customFormat="1" ht="19.5" customHeight="1" x14ac:dyDescent="0.3"/>
    <row r="1715" s="50" customFormat="1" ht="19.5" customHeight="1" x14ac:dyDescent="0.3"/>
    <row r="1716" s="50" customFormat="1" ht="19.5" customHeight="1" x14ac:dyDescent="0.3"/>
    <row r="1717" s="50" customFormat="1" ht="19.5" customHeight="1" x14ac:dyDescent="0.3"/>
    <row r="1718" s="50" customFormat="1" ht="19.5" customHeight="1" x14ac:dyDescent="0.3"/>
    <row r="1719" s="50" customFormat="1" ht="19.5" customHeight="1" x14ac:dyDescent="0.3"/>
    <row r="1720" s="50" customFormat="1" ht="19.5" customHeight="1" x14ac:dyDescent="0.3"/>
    <row r="1721" s="50" customFormat="1" ht="19.5" customHeight="1" x14ac:dyDescent="0.3"/>
    <row r="1722" s="50" customFormat="1" ht="19.5" customHeight="1" x14ac:dyDescent="0.3"/>
    <row r="1723" s="50" customFormat="1" ht="19.5" customHeight="1" x14ac:dyDescent="0.3"/>
    <row r="1724" s="50" customFormat="1" ht="19.5" customHeight="1" x14ac:dyDescent="0.3"/>
    <row r="1725" s="50" customFormat="1" ht="19.5" customHeight="1" x14ac:dyDescent="0.3"/>
    <row r="1726" s="50" customFormat="1" ht="19.5" customHeight="1" x14ac:dyDescent="0.3"/>
    <row r="1727" s="50" customFormat="1" ht="19.5" customHeight="1" x14ac:dyDescent="0.3"/>
    <row r="1728" s="50" customFormat="1" ht="19.5" customHeight="1" x14ac:dyDescent="0.3"/>
    <row r="1729" s="50" customFormat="1" ht="19.5" customHeight="1" x14ac:dyDescent="0.3"/>
    <row r="1730" s="50" customFormat="1" ht="19.5" customHeight="1" x14ac:dyDescent="0.3"/>
    <row r="1731" s="50" customFormat="1" ht="19.5" customHeight="1" x14ac:dyDescent="0.3"/>
    <row r="1732" s="50" customFormat="1" ht="19.5" customHeight="1" x14ac:dyDescent="0.3"/>
    <row r="1733" s="50" customFormat="1" ht="19.5" customHeight="1" x14ac:dyDescent="0.3"/>
    <row r="1734" s="50" customFormat="1" ht="19.5" customHeight="1" x14ac:dyDescent="0.3"/>
    <row r="1735" s="50" customFormat="1" ht="19.5" customHeight="1" x14ac:dyDescent="0.3"/>
    <row r="1736" s="50" customFormat="1" ht="19.5" customHeight="1" x14ac:dyDescent="0.3"/>
    <row r="1737" s="50" customFormat="1" ht="19.5" customHeight="1" x14ac:dyDescent="0.3"/>
    <row r="1738" s="50" customFormat="1" ht="19.5" customHeight="1" x14ac:dyDescent="0.3"/>
    <row r="1739" s="50" customFormat="1" ht="19.5" customHeight="1" x14ac:dyDescent="0.3"/>
    <row r="1740" s="50" customFormat="1" ht="19.5" customHeight="1" x14ac:dyDescent="0.3"/>
    <row r="1741" s="50" customFormat="1" ht="19.5" customHeight="1" x14ac:dyDescent="0.3"/>
    <row r="1742" s="50" customFormat="1" ht="19.5" customHeight="1" x14ac:dyDescent="0.3"/>
    <row r="1743" s="50" customFormat="1" ht="19.5" customHeight="1" x14ac:dyDescent="0.3"/>
    <row r="1744" s="50" customFormat="1" ht="19.5" customHeight="1" x14ac:dyDescent="0.3"/>
    <row r="1745" s="50" customFormat="1" ht="19.5" customHeight="1" x14ac:dyDescent="0.3"/>
    <row r="1746" s="50" customFormat="1" ht="19.5" customHeight="1" x14ac:dyDescent="0.3"/>
    <row r="1747" s="50" customFormat="1" ht="19.5" customHeight="1" x14ac:dyDescent="0.3"/>
    <row r="1748" s="50" customFormat="1" ht="19.5" customHeight="1" x14ac:dyDescent="0.3"/>
    <row r="1749" s="50" customFormat="1" ht="19.5" customHeight="1" x14ac:dyDescent="0.3"/>
    <row r="1750" s="50" customFormat="1" ht="19.5" customHeight="1" x14ac:dyDescent="0.3"/>
    <row r="1751" s="50" customFormat="1" ht="19.5" customHeight="1" x14ac:dyDescent="0.3"/>
    <row r="1752" s="50" customFormat="1" ht="19.5" customHeight="1" x14ac:dyDescent="0.3"/>
    <row r="1753" s="50" customFormat="1" ht="19.5" customHeight="1" x14ac:dyDescent="0.3"/>
    <row r="1754" s="50" customFormat="1" ht="19.5" customHeight="1" x14ac:dyDescent="0.3"/>
    <row r="1755" s="50" customFormat="1" ht="19.5" customHeight="1" x14ac:dyDescent="0.3"/>
    <row r="1756" s="50" customFormat="1" ht="19.5" customHeight="1" x14ac:dyDescent="0.3"/>
    <row r="1757" s="50" customFormat="1" ht="19.5" customHeight="1" x14ac:dyDescent="0.3"/>
    <row r="1758" s="50" customFormat="1" ht="19.5" customHeight="1" x14ac:dyDescent="0.3"/>
    <row r="1759" s="50" customFormat="1" ht="19.5" customHeight="1" x14ac:dyDescent="0.3"/>
    <row r="1760" s="50" customFormat="1" ht="19.5" customHeight="1" x14ac:dyDescent="0.3"/>
    <row r="1761" s="50" customFormat="1" ht="19.5" customHeight="1" x14ac:dyDescent="0.3"/>
    <row r="1762" s="50" customFormat="1" ht="19.5" customHeight="1" x14ac:dyDescent="0.3"/>
    <row r="1763" s="50" customFormat="1" ht="19.5" customHeight="1" x14ac:dyDescent="0.3"/>
    <row r="1764" s="50" customFormat="1" ht="19.5" customHeight="1" x14ac:dyDescent="0.3"/>
    <row r="1765" s="50" customFormat="1" ht="19.5" customHeight="1" x14ac:dyDescent="0.3"/>
    <row r="1766" s="50" customFormat="1" ht="19.5" customHeight="1" x14ac:dyDescent="0.3"/>
    <row r="1767" s="50" customFormat="1" ht="19.5" customHeight="1" x14ac:dyDescent="0.3"/>
    <row r="1768" s="50" customFormat="1" ht="19.5" customHeight="1" x14ac:dyDescent="0.3"/>
    <row r="1769" s="50" customFormat="1" ht="19.5" customHeight="1" x14ac:dyDescent="0.3"/>
    <row r="1770" s="50" customFormat="1" ht="19.5" customHeight="1" x14ac:dyDescent="0.3"/>
    <row r="1771" s="50" customFormat="1" ht="19.5" customHeight="1" x14ac:dyDescent="0.3"/>
    <row r="1772" s="50" customFormat="1" ht="19.5" customHeight="1" x14ac:dyDescent="0.3"/>
    <row r="1773" s="50" customFormat="1" ht="19.5" customHeight="1" x14ac:dyDescent="0.3"/>
    <row r="1774" s="50" customFormat="1" ht="19.5" customHeight="1" x14ac:dyDescent="0.3"/>
    <row r="1775" s="50" customFormat="1" ht="19.5" customHeight="1" x14ac:dyDescent="0.3"/>
    <row r="1776" s="50" customFormat="1" ht="19.5" customHeight="1" x14ac:dyDescent="0.3"/>
    <row r="1777" s="50" customFormat="1" ht="19.5" customHeight="1" x14ac:dyDescent="0.3"/>
    <row r="1778" s="50" customFormat="1" ht="19.5" customHeight="1" x14ac:dyDescent="0.3"/>
    <row r="1779" s="50" customFormat="1" ht="19.5" customHeight="1" x14ac:dyDescent="0.3"/>
    <row r="1780" s="50" customFormat="1" ht="19.5" customHeight="1" x14ac:dyDescent="0.3"/>
    <row r="1781" s="50" customFormat="1" ht="19.5" customHeight="1" x14ac:dyDescent="0.3"/>
    <row r="1782" s="50" customFormat="1" ht="19.5" customHeight="1" x14ac:dyDescent="0.3"/>
    <row r="1783" s="50" customFormat="1" ht="19.5" customHeight="1" x14ac:dyDescent="0.3"/>
    <row r="1784" s="50" customFormat="1" ht="19.5" customHeight="1" x14ac:dyDescent="0.3"/>
    <row r="1785" s="50" customFormat="1" ht="19.5" customHeight="1" x14ac:dyDescent="0.3"/>
    <row r="1786" s="50" customFormat="1" ht="19.5" customHeight="1" x14ac:dyDescent="0.3"/>
    <row r="1787" s="50" customFormat="1" ht="19.5" customHeight="1" x14ac:dyDescent="0.3"/>
    <row r="1788" s="50" customFormat="1" ht="19.5" customHeight="1" x14ac:dyDescent="0.3"/>
    <row r="1789" s="50" customFormat="1" ht="19.5" customHeight="1" x14ac:dyDescent="0.3"/>
    <row r="1790" s="50" customFormat="1" ht="19.5" customHeight="1" x14ac:dyDescent="0.3"/>
    <row r="1791" s="50" customFormat="1" ht="19.5" customHeight="1" x14ac:dyDescent="0.3"/>
    <row r="1792" s="50" customFormat="1" ht="19.5" customHeight="1" x14ac:dyDescent="0.3"/>
    <row r="1793" s="50" customFormat="1" ht="19.5" customHeight="1" x14ac:dyDescent="0.3"/>
    <row r="1794" s="50" customFormat="1" ht="19.5" customHeight="1" x14ac:dyDescent="0.3"/>
    <row r="1795" s="50" customFormat="1" ht="19.5" customHeight="1" x14ac:dyDescent="0.3"/>
    <row r="1796" s="50" customFormat="1" ht="19.5" customHeight="1" x14ac:dyDescent="0.3"/>
    <row r="1797" s="50" customFormat="1" ht="19.5" customHeight="1" x14ac:dyDescent="0.3"/>
    <row r="1798" s="50" customFormat="1" ht="19.5" customHeight="1" x14ac:dyDescent="0.3"/>
    <row r="1799" s="50" customFormat="1" ht="19.5" customHeight="1" x14ac:dyDescent="0.3"/>
    <row r="1800" s="50" customFormat="1" ht="19.5" customHeight="1" x14ac:dyDescent="0.3"/>
    <row r="1801" s="50" customFormat="1" ht="19.5" customHeight="1" x14ac:dyDescent="0.3"/>
    <row r="1802" s="50" customFormat="1" ht="19.5" customHeight="1" x14ac:dyDescent="0.3"/>
    <row r="1803" s="50" customFormat="1" ht="19.5" customHeight="1" x14ac:dyDescent="0.3"/>
    <row r="1804" s="50" customFormat="1" ht="19.5" customHeight="1" x14ac:dyDescent="0.3"/>
    <row r="1805" s="50" customFormat="1" ht="19.5" customHeight="1" x14ac:dyDescent="0.3"/>
    <row r="1806" s="50" customFormat="1" ht="19.5" customHeight="1" x14ac:dyDescent="0.3"/>
    <row r="1807" s="50" customFormat="1" ht="19.5" customHeight="1" x14ac:dyDescent="0.3"/>
    <row r="1808" s="50" customFormat="1" ht="19.5" customHeight="1" x14ac:dyDescent="0.3"/>
    <row r="1809" s="50" customFormat="1" ht="19.5" customHeight="1" x14ac:dyDescent="0.3"/>
    <row r="1810" s="50" customFormat="1" ht="19.5" customHeight="1" x14ac:dyDescent="0.3"/>
    <row r="1811" s="50" customFormat="1" ht="19.5" customHeight="1" x14ac:dyDescent="0.3"/>
    <row r="1812" s="50" customFormat="1" ht="19.5" customHeight="1" x14ac:dyDescent="0.3"/>
    <row r="1813" s="50" customFormat="1" ht="19.5" customHeight="1" x14ac:dyDescent="0.3"/>
    <row r="1814" s="50" customFormat="1" ht="19.5" customHeight="1" x14ac:dyDescent="0.3"/>
    <row r="1815" s="50" customFormat="1" ht="19.5" customHeight="1" x14ac:dyDescent="0.3"/>
    <row r="1816" s="50" customFormat="1" ht="19.5" customHeight="1" x14ac:dyDescent="0.3"/>
    <row r="1817" s="50" customFormat="1" ht="19.5" customHeight="1" x14ac:dyDescent="0.3"/>
    <row r="1818" s="50" customFormat="1" ht="19.5" customHeight="1" x14ac:dyDescent="0.3"/>
    <row r="1819" s="50" customFormat="1" ht="19.5" customHeight="1" x14ac:dyDescent="0.3"/>
    <row r="1820" s="50" customFormat="1" ht="19.5" customHeight="1" x14ac:dyDescent="0.3"/>
    <row r="1821" s="50" customFormat="1" ht="19.5" customHeight="1" x14ac:dyDescent="0.3"/>
    <row r="1822" s="50" customFormat="1" ht="19.5" customHeight="1" x14ac:dyDescent="0.3"/>
    <row r="1823" s="50" customFormat="1" ht="19.5" customHeight="1" x14ac:dyDescent="0.3"/>
    <row r="1824" s="50" customFormat="1" ht="19.5" customHeight="1" x14ac:dyDescent="0.3"/>
    <row r="1825" s="50" customFormat="1" ht="19.5" customHeight="1" x14ac:dyDescent="0.3"/>
    <row r="1826" s="50" customFormat="1" ht="19.5" customHeight="1" x14ac:dyDescent="0.3"/>
    <row r="1827" s="50" customFormat="1" ht="19.5" customHeight="1" x14ac:dyDescent="0.3"/>
    <row r="1828" s="50" customFormat="1" ht="19.5" customHeight="1" x14ac:dyDescent="0.3"/>
    <row r="1829" s="50" customFormat="1" ht="19.5" customHeight="1" x14ac:dyDescent="0.3"/>
    <row r="1830" s="50" customFormat="1" ht="19.5" customHeight="1" x14ac:dyDescent="0.3"/>
    <row r="1831" s="50" customFormat="1" ht="19.5" customHeight="1" x14ac:dyDescent="0.3"/>
    <row r="1832" s="50" customFormat="1" ht="19.5" customHeight="1" x14ac:dyDescent="0.3"/>
    <row r="1833" s="50" customFormat="1" ht="19.5" customHeight="1" x14ac:dyDescent="0.3"/>
    <row r="1834" s="50" customFormat="1" ht="19.5" customHeight="1" x14ac:dyDescent="0.3"/>
    <row r="1835" s="50" customFormat="1" ht="19.5" customHeight="1" x14ac:dyDescent="0.3"/>
    <row r="1836" s="50" customFormat="1" ht="19.5" customHeight="1" x14ac:dyDescent="0.3"/>
    <row r="1837" s="50" customFormat="1" ht="19.5" customHeight="1" x14ac:dyDescent="0.3"/>
    <row r="1838" s="50" customFormat="1" ht="19.5" customHeight="1" x14ac:dyDescent="0.3"/>
    <row r="1839" s="50" customFormat="1" ht="19.5" customHeight="1" x14ac:dyDescent="0.3"/>
    <row r="1840" s="50" customFormat="1" ht="19.5" customHeight="1" x14ac:dyDescent="0.3"/>
    <row r="1841" s="50" customFormat="1" ht="19.5" customHeight="1" x14ac:dyDescent="0.3"/>
    <row r="1842" s="50" customFormat="1" ht="19.5" customHeight="1" x14ac:dyDescent="0.3"/>
    <row r="1843" s="50" customFormat="1" ht="19.5" customHeight="1" x14ac:dyDescent="0.3"/>
    <row r="1844" s="50" customFormat="1" ht="19.5" customHeight="1" x14ac:dyDescent="0.3"/>
    <row r="1845" s="50" customFormat="1" ht="19.5" customHeight="1" x14ac:dyDescent="0.3"/>
    <row r="1846" s="50" customFormat="1" ht="19.5" customHeight="1" x14ac:dyDescent="0.3"/>
    <row r="1847" s="50" customFormat="1" ht="19.5" customHeight="1" x14ac:dyDescent="0.3"/>
    <row r="1848" s="50" customFormat="1" ht="19.5" customHeight="1" x14ac:dyDescent="0.3"/>
    <row r="1849" s="50" customFormat="1" ht="19.5" customHeight="1" x14ac:dyDescent="0.3"/>
    <row r="1850" s="50" customFormat="1" ht="19.5" customHeight="1" x14ac:dyDescent="0.3"/>
    <row r="1851" s="50" customFormat="1" ht="19.5" customHeight="1" x14ac:dyDescent="0.3"/>
    <row r="1852" s="50" customFormat="1" ht="19.5" customHeight="1" x14ac:dyDescent="0.3"/>
    <row r="1853" s="50" customFormat="1" ht="19.5" customHeight="1" x14ac:dyDescent="0.3"/>
    <row r="1854" s="50" customFormat="1" ht="19.5" customHeight="1" x14ac:dyDescent="0.3"/>
    <row r="1855" s="50" customFormat="1" ht="19.5" customHeight="1" x14ac:dyDescent="0.3"/>
    <row r="1856" s="50" customFormat="1" ht="19.5" customHeight="1" x14ac:dyDescent="0.3"/>
    <row r="1857" s="50" customFormat="1" ht="19.5" customHeight="1" x14ac:dyDescent="0.3"/>
    <row r="1858" s="50" customFormat="1" ht="19.5" customHeight="1" x14ac:dyDescent="0.3"/>
    <row r="1859" s="50" customFormat="1" ht="19.5" customHeight="1" x14ac:dyDescent="0.3"/>
    <row r="1860" s="50" customFormat="1" ht="19.5" customHeight="1" x14ac:dyDescent="0.3"/>
    <row r="1861" s="50" customFormat="1" ht="19.5" customHeight="1" x14ac:dyDescent="0.3"/>
    <row r="1862" s="50" customFormat="1" ht="19.5" customHeight="1" x14ac:dyDescent="0.3"/>
    <row r="1863" s="50" customFormat="1" ht="19.5" customHeight="1" x14ac:dyDescent="0.3"/>
    <row r="1864" s="50" customFormat="1" ht="19.5" customHeight="1" x14ac:dyDescent="0.3"/>
    <row r="1865" s="50" customFormat="1" ht="19.5" customHeight="1" x14ac:dyDescent="0.3"/>
    <row r="1866" s="50" customFormat="1" ht="19.5" customHeight="1" x14ac:dyDescent="0.3"/>
    <row r="1867" s="50" customFormat="1" ht="19.5" customHeight="1" x14ac:dyDescent="0.3"/>
    <row r="1868" s="50" customFormat="1" ht="19.5" customHeight="1" x14ac:dyDescent="0.3"/>
    <row r="1869" s="50" customFormat="1" ht="19.5" customHeight="1" x14ac:dyDescent="0.3"/>
    <row r="1870" s="50" customFormat="1" ht="19.5" customHeight="1" x14ac:dyDescent="0.3"/>
    <row r="1871" s="50" customFormat="1" ht="19.5" customHeight="1" x14ac:dyDescent="0.3"/>
    <row r="1872" s="50" customFormat="1" ht="19.5" customHeight="1" x14ac:dyDescent="0.3"/>
    <row r="1873" s="50" customFormat="1" ht="19.5" customHeight="1" x14ac:dyDescent="0.3"/>
    <row r="1874" s="50" customFormat="1" ht="19.5" customHeight="1" x14ac:dyDescent="0.3"/>
    <row r="1875" s="50" customFormat="1" ht="19.5" customHeight="1" x14ac:dyDescent="0.3"/>
    <row r="1876" s="50" customFormat="1" ht="19.5" customHeight="1" x14ac:dyDescent="0.3"/>
    <row r="1877" s="50" customFormat="1" ht="19.5" customHeight="1" x14ac:dyDescent="0.3"/>
    <row r="1878" s="50" customFormat="1" ht="19.5" customHeight="1" x14ac:dyDescent="0.3"/>
    <row r="1879" s="50" customFormat="1" ht="19.5" customHeight="1" x14ac:dyDescent="0.3"/>
    <row r="1880" s="50" customFormat="1" ht="19.5" customHeight="1" x14ac:dyDescent="0.3"/>
    <row r="1881" s="50" customFormat="1" ht="19.5" customHeight="1" x14ac:dyDescent="0.3"/>
    <row r="1882" s="50" customFormat="1" ht="19.5" customHeight="1" x14ac:dyDescent="0.3"/>
    <row r="1883" s="50" customFormat="1" ht="19.5" customHeight="1" x14ac:dyDescent="0.3"/>
    <row r="1884" s="50" customFormat="1" ht="19.5" customHeight="1" x14ac:dyDescent="0.3"/>
    <row r="1885" s="50" customFormat="1" ht="19.5" customHeight="1" x14ac:dyDescent="0.3"/>
    <row r="1886" s="50" customFormat="1" ht="19.5" customHeight="1" x14ac:dyDescent="0.3"/>
    <row r="1887" s="50" customFormat="1" ht="19.5" customHeight="1" x14ac:dyDescent="0.3"/>
  </sheetData>
  <sheetProtection algorithmName="SHA-512" hashValue="m20sAkSzEbDwYq0DCyeuvm2XshE+EE/jOim1dxOiuCHh9m5wQn7XVnhYL0L6JvTJGTAGGaMrNhwlDh/Hm66OMg==" saltValue="i0+xp+jM6DmHfOAKoMXhGg==" spinCount="100000" sheet="1" objects="1" scenarios="1"/>
  <mergeCells count="8">
    <mergeCell ref="B12:H12"/>
    <mergeCell ref="H15:H16"/>
    <mergeCell ref="B3:H3"/>
    <mergeCell ref="C4:H4"/>
    <mergeCell ref="C5:H5"/>
    <mergeCell ref="C6:H6"/>
    <mergeCell ref="C7:H7"/>
    <mergeCell ref="C8:H8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091E030-943D-4B9B-B78D-BCFC28856ECF}">
          <x14:formula1>
            <xm:f>Tabelas!$A$4:$A$6</xm:f>
          </x14:formula1>
          <xm:sqref>C5:C6</xm:sqref>
        </x14:dataValidation>
        <x14:dataValidation type="list" allowBlank="1" showInputMessage="1" showErrorMessage="1" xr:uid="{AC247C5A-B4EA-45B9-BCE4-A18FADF854AD}">
          <x14:formula1>
            <xm:f>Tabelas!$H$30:$H$38</xm:f>
          </x14:formula1>
          <xm:sqref>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CF5AF-03C0-4B27-8672-5EC9F47F7453}">
  <sheetPr>
    <tabColor rgb="FF002060"/>
  </sheetPr>
  <dimension ref="B1:I34"/>
  <sheetViews>
    <sheetView showGridLines="0" zoomScale="85" zoomScaleNormal="85" workbookViewId="0">
      <selection activeCell="D6" sqref="D6"/>
    </sheetView>
  </sheetViews>
  <sheetFormatPr defaultColWidth="8.6640625" defaultRowHeight="14.4" x14ac:dyDescent="0.3"/>
  <cols>
    <col min="1" max="1" width="0.6640625" style="50" customWidth="1"/>
    <col min="2" max="2" width="10" style="45" customWidth="1"/>
    <col min="3" max="3" width="12.5546875" style="45" customWidth="1"/>
    <col min="4" max="4" width="104.5546875" style="50" bestFit="1" customWidth="1"/>
    <col min="5" max="5" width="13.44140625" style="42" customWidth="1"/>
    <col min="6" max="8" width="12.6640625" style="50" customWidth="1"/>
    <col min="9" max="9" width="16.5546875" style="50" customWidth="1"/>
    <col min="10" max="16384" width="8.6640625" style="50"/>
  </cols>
  <sheetData>
    <row r="1" spans="2:9" x14ac:dyDescent="0.3">
      <c r="B1" s="94"/>
    </row>
    <row r="2" spans="2:9" ht="51.6" customHeight="1" thickBot="1" x14ac:dyDescent="0.35">
      <c r="C2" s="56"/>
      <c r="E2" s="56"/>
      <c r="F2" s="56"/>
      <c r="G2" s="56"/>
      <c r="H2" s="56"/>
      <c r="I2" s="56"/>
    </row>
    <row r="3" spans="2:9" ht="23.7" customHeight="1" thickBot="1" x14ac:dyDescent="0.35">
      <c r="B3" s="275" t="s">
        <v>182</v>
      </c>
      <c r="C3" s="276"/>
      <c r="D3" s="276"/>
      <c r="E3" s="276"/>
      <c r="F3" s="276"/>
      <c r="G3" s="276"/>
      <c r="H3" s="276"/>
      <c r="I3" s="277"/>
    </row>
    <row r="4" spans="2:9" ht="19.2" customHeight="1" x14ac:dyDescent="0.3">
      <c r="B4" s="278" t="s">
        <v>188</v>
      </c>
      <c r="C4" s="279"/>
      <c r="D4" s="282" t="s">
        <v>181</v>
      </c>
      <c r="E4" s="284" t="s">
        <v>121</v>
      </c>
      <c r="F4" s="279" t="s">
        <v>191</v>
      </c>
      <c r="G4" s="279"/>
      <c r="H4" s="279"/>
      <c r="I4" s="280" t="s">
        <v>192</v>
      </c>
    </row>
    <row r="5" spans="2:9" ht="30.6" customHeight="1" thickBot="1" x14ac:dyDescent="0.35">
      <c r="B5" s="91" t="s">
        <v>187</v>
      </c>
      <c r="C5" s="92" t="s">
        <v>186</v>
      </c>
      <c r="D5" s="283"/>
      <c r="E5" s="285"/>
      <c r="F5" s="92" t="s">
        <v>190</v>
      </c>
      <c r="G5" s="92" t="s">
        <v>258</v>
      </c>
      <c r="H5" s="92" t="s">
        <v>183</v>
      </c>
      <c r="I5" s="281"/>
    </row>
    <row r="6" spans="2:9" ht="26.7" customHeight="1" x14ac:dyDescent="0.3">
      <c r="B6" s="96"/>
      <c r="C6" s="97"/>
      <c r="D6" s="98"/>
      <c r="E6" s="245">
        <f>IF(D6="",0,VLOOKUP(D6,Tab_Equip!$A$4:$H$82,8))</f>
        <v>0</v>
      </c>
      <c r="F6" s="97"/>
      <c r="G6" s="243" t="str">
        <f>IF(C6=0,"",F6*4.34524)</f>
        <v/>
      </c>
      <c r="H6" s="244" t="str">
        <f t="shared" ref="H6:H16" si="0">IF(G6="","",G6*C6)</f>
        <v/>
      </c>
      <c r="I6" s="58">
        <f t="shared" ref="I6:I32" si="1">IF(E6=0,0,H6*E6)</f>
        <v>0</v>
      </c>
    </row>
    <row r="7" spans="2:9" ht="26.7" customHeight="1" x14ac:dyDescent="0.3">
      <c r="B7" s="105"/>
      <c r="C7" s="97"/>
      <c r="D7" s="106"/>
      <c r="E7" s="99">
        <f>IF(D7="",0,VLOOKUP(D7,Tab_Equip!$A$4:$H$82,8))</f>
        <v>0</v>
      </c>
      <c r="F7" s="66"/>
      <c r="G7" s="243" t="str">
        <f t="shared" ref="G7:G16" si="2">IF(C7=0,"",F7*4.34524)</f>
        <v/>
      </c>
      <c r="H7" s="244" t="str">
        <f t="shared" si="0"/>
        <v/>
      </c>
      <c r="I7" s="58">
        <f t="shared" si="1"/>
        <v>0</v>
      </c>
    </row>
    <row r="8" spans="2:9" ht="26.7" customHeight="1" x14ac:dyDescent="0.3">
      <c r="B8" s="105"/>
      <c r="C8" s="97"/>
      <c r="D8" s="106"/>
      <c r="E8" s="99">
        <f>IF(D8="",0,VLOOKUP(D8,Tab_Equip!$A$4:$H$82,8))</f>
        <v>0</v>
      </c>
      <c r="F8" s="66"/>
      <c r="G8" s="243" t="str">
        <f t="shared" si="2"/>
        <v/>
      </c>
      <c r="H8" s="244" t="str">
        <f t="shared" si="0"/>
        <v/>
      </c>
      <c r="I8" s="58">
        <f t="shared" si="1"/>
        <v>0</v>
      </c>
    </row>
    <row r="9" spans="2:9" ht="26.7" customHeight="1" x14ac:dyDescent="0.3">
      <c r="B9" s="105"/>
      <c r="C9" s="97"/>
      <c r="D9" s="106"/>
      <c r="E9" s="99">
        <f>IF(D9="",0,VLOOKUP(D9,Tab_Equip!$A$4:$H$82,8))</f>
        <v>0</v>
      </c>
      <c r="F9" s="66"/>
      <c r="G9" s="243" t="str">
        <f t="shared" si="2"/>
        <v/>
      </c>
      <c r="H9" s="244" t="str">
        <f t="shared" si="0"/>
        <v/>
      </c>
      <c r="I9" s="58">
        <f t="shared" si="1"/>
        <v>0</v>
      </c>
    </row>
    <row r="10" spans="2:9" ht="26.7" customHeight="1" x14ac:dyDescent="0.3">
      <c r="B10" s="105"/>
      <c r="C10" s="97"/>
      <c r="D10" s="106"/>
      <c r="E10" s="99">
        <f>IF(D10="",0,VLOOKUP(D10,Tab_Equip!$A$4:$H$82,8))</f>
        <v>0</v>
      </c>
      <c r="F10" s="66"/>
      <c r="G10" s="243" t="str">
        <f t="shared" si="2"/>
        <v/>
      </c>
      <c r="H10" s="244" t="str">
        <f t="shared" si="0"/>
        <v/>
      </c>
      <c r="I10" s="58">
        <f t="shared" si="1"/>
        <v>0</v>
      </c>
    </row>
    <row r="11" spans="2:9" ht="26.7" customHeight="1" x14ac:dyDescent="0.3">
      <c r="B11" s="105"/>
      <c r="C11" s="97"/>
      <c r="D11" s="106"/>
      <c r="E11" s="99">
        <f>IF(D11="",0,VLOOKUP(D11,Tab_Equip!$A$4:$H$82,8))</f>
        <v>0</v>
      </c>
      <c r="F11" s="66"/>
      <c r="G11" s="243" t="str">
        <f t="shared" si="2"/>
        <v/>
      </c>
      <c r="H11" s="244" t="str">
        <f t="shared" si="0"/>
        <v/>
      </c>
      <c r="I11" s="58">
        <f t="shared" si="1"/>
        <v>0</v>
      </c>
    </row>
    <row r="12" spans="2:9" ht="26.7" customHeight="1" x14ac:dyDescent="0.3">
      <c r="B12" s="105"/>
      <c r="C12" s="97"/>
      <c r="D12" s="106"/>
      <c r="E12" s="99">
        <f>IF(D12="",0,VLOOKUP(D12,Tab_Equip!$A$4:$H$82,8))</f>
        <v>0</v>
      </c>
      <c r="F12" s="66"/>
      <c r="G12" s="243" t="str">
        <f t="shared" si="2"/>
        <v/>
      </c>
      <c r="H12" s="244" t="str">
        <f t="shared" si="0"/>
        <v/>
      </c>
      <c r="I12" s="58">
        <f t="shared" si="1"/>
        <v>0</v>
      </c>
    </row>
    <row r="13" spans="2:9" ht="26.7" customHeight="1" x14ac:dyDescent="0.3">
      <c r="B13" s="105"/>
      <c r="C13" s="97"/>
      <c r="D13" s="106"/>
      <c r="E13" s="99">
        <f>IF(D13="",0,VLOOKUP(D13,Tab_Equip!$A$4:$H$82,8))</f>
        <v>0</v>
      </c>
      <c r="F13" s="66"/>
      <c r="G13" s="243" t="str">
        <f t="shared" si="2"/>
        <v/>
      </c>
      <c r="H13" s="244" t="str">
        <f t="shared" si="0"/>
        <v/>
      </c>
      <c r="I13" s="58">
        <f t="shared" si="1"/>
        <v>0</v>
      </c>
    </row>
    <row r="14" spans="2:9" ht="26.7" customHeight="1" x14ac:dyDescent="0.3">
      <c r="B14" s="105"/>
      <c r="C14" s="97"/>
      <c r="D14" s="106"/>
      <c r="E14" s="99">
        <f>IF(D14="",0,VLOOKUP(D14,Tab_Equip!$A$4:$H$82,8))</f>
        <v>0</v>
      </c>
      <c r="F14" s="66"/>
      <c r="G14" s="243" t="str">
        <f t="shared" si="2"/>
        <v/>
      </c>
      <c r="H14" s="244" t="str">
        <f t="shared" si="0"/>
        <v/>
      </c>
      <c r="I14" s="58">
        <f t="shared" si="1"/>
        <v>0</v>
      </c>
    </row>
    <row r="15" spans="2:9" ht="26.7" customHeight="1" x14ac:dyDescent="0.3">
      <c r="B15" s="105"/>
      <c r="C15" s="97"/>
      <c r="D15" s="106"/>
      <c r="E15" s="99">
        <f>IF(D15="",0,VLOOKUP(D15,Tab_Equip!$A$4:$H$82,8))</f>
        <v>0</v>
      </c>
      <c r="F15" s="66"/>
      <c r="G15" s="243" t="str">
        <f t="shared" si="2"/>
        <v/>
      </c>
      <c r="H15" s="244" t="str">
        <f t="shared" si="0"/>
        <v/>
      </c>
      <c r="I15" s="58">
        <f t="shared" si="1"/>
        <v>0</v>
      </c>
    </row>
    <row r="16" spans="2:9" ht="26.7" customHeight="1" x14ac:dyDescent="0.3">
      <c r="B16" s="105"/>
      <c r="C16" s="97"/>
      <c r="D16" s="106"/>
      <c r="E16" s="99">
        <f>IF(D16="",0,VLOOKUP(D16,Tab_Equip!$A$4:$H$82,8))</f>
        <v>0</v>
      </c>
      <c r="F16" s="66"/>
      <c r="G16" s="243" t="str">
        <f t="shared" si="2"/>
        <v/>
      </c>
      <c r="H16" s="244" t="str">
        <f t="shared" si="0"/>
        <v/>
      </c>
      <c r="I16" s="58">
        <f t="shared" si="1"/>
        <v>0</v>
      </c>
    </row>
    <row r="17" spans="2:9" ht="26.7" customHeight="1" x14ac:dyDescent="0.3">
      <c r="B17" s="105"/>
      <c r="C17" s="97"/>
      <c r="D17" s="106"/>
      <c r="E17" s="99">
        <f>IF(D17="",0,VLOOKUP(D17,Tab_Equip!$A$4:$H$82,8))</f>
        <v>0</v>
      </c>
      <c r="F17" s="66"/>
      <c r="G17" s="243" t="str">
        <f t="shared" ref="G17:G32" si="3">IF(C17=0,"",F17*4.34524)</f>
        <v/>
      </c>
      <c r="H17" s="244" t="str">
        <f t="shared" ref="H17:H32" si="4">IF(G17="","",G17*C17)</f>
        <v/>
      </c>
      <c r="I17" s="58">
        <f t="shared" si="1"/>
        <v>0</v>
      </c>
    </row>
    <row r="18" spans="2:9" ht="26.7" customHeight="1" x14ac:dyDescent="0.3">
      <c r="B18" s="105"/>
      <c r="C18" s="97"/>
      <c r="D18" s="106"/>
      <c r="E18" s="99">
        <f>IF(D18="",0,VLOOKUP(D18,Tab_Equip!$A$4:$H$82,8))</f>
        <v>0</v>
      </c>
      <c r="F18" s="66"/>
      <c r="G18" s="243" t="str">
        <f t="shared" si="3"/>
        <v/>
      </c>
      <c r="H18" s="244" t="str">
        <f t="shared" si="4"/>
        <v/>
      </c>
      <c r="I18" s="58">
        <f t="shared" si="1"/>
        <v>0</v>
      </c>
    </row>
    <row r="19" spans="2:9" ht="26.7" customHeight="1" x14ac:dyDescent="0.3">
      <c r="B19" s="105"/>
      <c r="C19" s="97"/>
      <c r="D19" s="106"/>
      <c r="E19" s="99">
        <f>IF(D19="",0,VLOOKUP(D19,Tab_Equip!$A$4:$H$82,8))</f>
        <v>0</v>
      </c>
      <c r="F19" s="66"/>
      <c r="G19" s="243" t="str">
        <f t="shared" si="3"/>
        <v/>
      </c>
      <c r="H19" s="244" t="str">
        <f t="shared" si="4"/>
        <v/>
      </c>
      <c r="I19" s="58">
        <f t="shared" si="1"/>
        <v>0</v>
      </c>
    </row>
    <row r="20" spans="2:9" ht="26.7" customHeight="1" x14ac:dyDescent="0.3">
      <c r="B20" s="105"/>
      <c r="C20" s="97"/>
      <c r="D20" s="106"/>
      <c r="E20" s="99">
        <f>IF(D20="",0,VLOOKUP(D20,Tab_Equip!$A$4:$H$82,8))</f>
        <v>0</v>
      </c>
      <c r="F20" s="66"/>
      <c r="G20" s="243" t="str">
        <f t="shared" si="3"/>
        <v/>
      </c>
      <c r="H20" s="244" t="str">
        <f t="shared" si="4"/>
        <v/>
      </c>
      <c r="I20" s="58">
        <f t="shared" si="1"/>
        <v>0</v>
      </c>
    </row>
    <row r="21" spans="2:9" ht="26.7" customHeight="1" x14ac:dyDescent="0.3">
      <c r="B21" s="96"/>
      <c r="C21" s="97"/>
      <c r="D21" s="98"/>
      <c r="E21" s="99">
        <f>IF(D21="",0,VLOOKUP(D21,Tab_Equip!$A$4:$H$82,8))</f>
        <v>0</v>
      </c>
      <c r="F21" s="66"/>
      <c r="G21" s="243" t="str">
        <f t="shared" si="3"/>
        <v/>
      </c>
      <c r="H21" s="244" t="str">
        <f t="shared" si="4"/>
        <v/>
      </c>
      <c r="I21" s="58">
        <f t="shared" si="1"/>
        <v>0</v>
      </c>
    </row>
    <row r="22" spans="2:9" ht="26.7" customHeight="1" x14ac:dyDescent="0.3">
      <c r="B22" s="96"/>
      <c r="C22" s="97"/>
      <c r="D22" s="98"/>
      <c r="E22" s="99">
        <f>IF(D22="",0,VLOOKUP(D22,Tab_Equip!$A$4:$H$82,8))</f>
        <v>0</v>
      </c>
      <c r="F22" s="66"/>
      <c r="G22" s="243" t="str">
        <f t="shared" si="3"/>
        <v/>
      </c>
      <c r="H22" s="244" t="str">
        <f t="shared" si="4"/>
        <v/>
      </c>
      <c r="I22" s="58">
        <f t="shared" si="1"/>
        <v>0</v>
      </c>
    </row>
    <row r="23" spans="2:9" ht="26.7" customHeight="1" x14ac:dyDescent="0.3">
      <c r="B23" s="96"/>
      <c r="C23" s="97"/>
      <c r="D23" s="98"/>
      <c r="E23" s="99">
        <f>IF(D23="",0,VLOOKUP(D23,Tab_Equip!$A$4:$H$82,8))</f>
        <v>0</v>
      </c>
      <c r="F23" s="66"/>
      <c r="G23" s="243" t="str">
        <f t="shared" si="3"/>
        <v/>
      </c>
      <c r="H23" s="244" t="str">
        <f t="shared" si="4"/>
        <v/>
      </c>
      <c r="I23" s="58">
        <f t="shared" si="1"/>
        <v>0</v>
      </c>
    </row>
    <row r="24" spans="2:9" ht="26.7" customHeight="1" x14ac:dyDescent="0.3">
      <c r="B24" s="96"/>
      <c r="C24" s="97"/>
      <c r="D24" s="98"/>
      <c r="E24" s="99">
        <f>IF(D24="",0,VLOOKUP(D24,Tab_Equip!$A$4:$H$82,8))</f>
        <v>0</v>
      </c>
      <c r="F24" s="66"/>
      <c r="G24" s="243" t="str">
        <f t="shared" si="3"/>
        <v/>
      </c>
      <c r="H24" s="244" t="str">
        <f t="shared" si="4"/>
        <v/>
      </c>
      <c r="I24" s="58">
        <f t="shared" si="1"/>
        <v>0</v>
      </c>
    </row>
    <row r="25" spans="2:9" ht="26.7" customHeight="1" x14ac:dyDescent="0.3">
      <c r="B25" s="96"/>
      <c r="C25" s="97"/>
      <c r="D25" s="98"/>
      <c r="E25" s="99">
        <f>IF(D25="",0,VLOOKUP(D25,Tab_Equip!$A$4:$H$82,8))</f>
        <v>0</v>
      </c>
      <c r="F25" s="66"/>
      <c r="G25" s="243" t="str">
        <f t="shared" si="3"/>
        <v/>
      </c>
      <c r="H25" s="244" t="str">
        <f t="shared" si="4"/>
        <v/>
      </c>
      <c r="I25" s="58">
        <f t="shared" si="1"/>
        <v>0</v>
      </c>
    </row>
    <row r="26" spans="2:9" ht="26.7" customHeight="1" x14ac:dyDescent="0.3">
      <c r="B26" s="96"/>
      <c r="C26" s="97"/>
      <c r="D26" s="98"/>
      <c r="E26" s="99">
        <f>IF(D26="",0,VLOOKUP(D26,Tab_Equip!$A$4:$H$82,8))</f>
        <v>0</v>
      </c>
      <c r="F26" s="66"/>
      <c r="G26" s="243" t="str">
        <f t="shared" si="3"/>
        <v/>
      </c>
      <c r="H26" s="244" t="str">
        <f t="shared" si="4"/>
        <v/>
      </c>
      <c r="I26" s="58">
        <f t="shared" si="1"/>
        <v>0</v>
      </c>
    </row>
    <row r="27" spans="2:9" ht="26.7" customHeight="1" x14ac:dyDescent="0.3">
      <c r="B27" s="96"/>
      <c r="C27" s="97"/>
      <c r="D27" s="98"/>
      <c r="E27" s="99">
        <f>IF(D27="",0,VLOOKUP(D27,Tab_Equip!$A$4:$H$82,8))</f>
        <v>0</v>
      </c>
      <c r="F27" s="66"/>
      <c r="G27" s="243" t="str">
        <f t="shared" si="3"/>
        <v/>
      </c>
      <c r="H27" s="244" t="str">
        <f t="shared" si="4"/>
        <v/>
      </c>
      <c r="I27" s="58">
        <f t="shared" si="1"/>
        <v>0</v>
      </c>
    </row>
    <row r="28" spans="2:9" ht="26.7" customHeight="1" x14ac:dyDescent="0.3">
      <c r="B28" s="96"/>
      <c r="C28" s="97"/>
      <c r="D28" s="98"/>
      <c r="E28" s="99">
        <f>IF(D28="",0,VLOOKUP(D28,Tab_Equip!$A$4:$H$82,8))</f>
        <v>0</v>
      </c>
      <c r="F28" s="66"/>
      <c r="G28" s="243" t="str">
        <f t="shared" si="3"/>
        <v/>
      </c>
      <c r="H28" s="244" t="str">
        <f t="shared" si="4"/>
        <v/>
      </c>
      <c r="I28" s="58">
        <f t="shared" si="1"/>
        <v>0</v>
      </c>
    </row>
    <row r="29" spans="2:9" ht="26.7" customHeight="1" x14ac:dyDescent="0.3">
      <c r="B29" s="96"/>
      <c r="C29" s="97"/>
      <c r="D29" s="98"/>
      <c r="E29" s="99">
        <f>IF(D29="",0,VLOOKUP(D29,Tab_Equip!$A$4:$H$82,8))</f>
        <v>0</v>
      </c>
      <c r="F29" s="66"/>
      <c r="G29" s="243" t="str">
        <f t="shared" si="3"/>
        <v/>
      </c>
      <c r="H29" s="244" t="str">
        <f t="shared" si="4"/>
        <v/>
      </c>
      <c r="I29" s="58">
        <f t="shared" si="1"/>
        <v>0</v>
      </c>
    </row>
    <row r="30" spans="2:9" ht="26.7" customHeight="1" x14ac:dyDescent="0.3">
      <c r="B30" s="96"/>
      <c r="C30" s="97"/>
      <c r="D30" s="98"/>
      <c r="E30" s="99">
        <f>IF(D30="",0,VLOOKUP(D30,Tab_Equip!$A$4:$H$82,8))</f>
        <v>0</v>
      </c>
      <c r="F30" s="66"/>
      <c r="G30" s="243" t="str">
        <f t="shared" si="3"/>
        <v/>
      </c>
      <c r="H30" s="244" t="str">
        <f t="shared" si="4"/>
        <v/>
      </c>
      <c r="I30" s="58">
        <f t="shared" si="1"/>
        <v>0</v>
      </c>
    </row>
    <row r="31" spans="2:9" ht="26.7" customHeight="1" x14ac:dyDescent="0.3">
      <c r="B31" s="96"/>
      <c r="C31" s="97"/>
      <c r="D31" s="98"/>
      <c r="E31" s="99">
        <f>IF(D31="",0,VLOOKUP(D31,Tab_Equip!$A$4:$H$82,8))</f>
        <v>0</v>
      </c>
      <c r="F31" s="66"/>
      <c r="G31" s="243" t="str">
        <f t="shared" si="3"/>
        <v/>
      </c>
      <c r="H31" s="244" t="str">
        <f t="shared" si="4"/>
        <v/>
      </c>
      <c r="I31" s="58">
        <f t="shared" si="1"/>
        <v>0</v>
      </c>
    </row>
    <row r="32" spans="2:9" ht="26.7" customHeight="1" thickBot="1" x14ac:dyDescent="0.35">
      <c r="B32" s="102"/>
      <c r="C32" s="97"/>
      <c r="D32" s="103"/>
      <c r="E32" s="114">
        <f>IF(D32="",0,VLOOKUP(D32,Tab_Equip!$A$4:$H$82,8))</f>
        <v>0</v>
      </c>
      <c r="F32" s="93"/>
      <c r="G32" s="243" t="str">
        <f t="shared" si="3"/>
        <v/>
      </c>
      <c r="H32" s="244" t="str">
        <f t="shared" si="4"/>
        <v/>
      </c>
      <c r="I32" s="59">
        <f t="shared" si="1"/>
        <v>0</v>
      </c>
    </row>
    <row r="33" spans="8:9" ht="5.0999999999999996" customHeight="1" thickBot="1" x14ac:dyDescent="0.35"/>
    <row r="34" spans="8:9" ht="15" thickBot="1" x14ac:dyDescent="0.35">
      <c r="H34" s="35" t="s">
        <v>1</v>
      </c>
      <c r="I34" s="36">
        <f>SUM(I6:I32)</f>
        <v>0</v>
      </c>
    </row>
  </sheetData>
  <sheetProtection algorithmName="SHA-512" hashValue="wHLa3QXmIsMYvZQrA1+AUEw4kuYrV/kuMhOHHJyq3jlTSUI+Awqb98EQyktGUdbynyXHVGOnPHHvRb8SX52GUQ==" saltValue="NppAUDrHrgUTbafGBICnig==" spinCount="100000" sheet="1" objects="1" scenarios="1"/>
  <mergeCells count="6">
    <mergeCell ref="B3:I3"/>
    <mergeCell ref="B4:C4"/>
    <mergeCell ref="F4:H4"/>
    <mergeCell ref="I4:I5"/>
    <mergeCell ref="D4:D5"/>
    <mergeCell ref="E4:E5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1C509E4-3C0C-4B3D-86DE-B246D57B77A9}">
          <x14:formula1>
            <xm:f>Tabelas!$O$4:$O$8</xm:f>
          </x14:formula1>
          <xm:sqref>B6:B32</xm:sqref>
        </x14:dataValidation>
        <x14:dataValidation type="list" allowBlank="1" showInputMessage="1" showErrorMessage="1" xr:uid="{09E73203-25FF-404C-9C9D-593752DDDADE}">
          <x14:formula1>
            <xm:f>Tab_Equip!$A$4:$A$82</xm:f>
          </x14:formula1>
          <xm:sqref>D6:D32</xm:sqref>
        </x14:dataValidation>
        <x14:dataValidation type="list" allowBlank="1" showInputMessage="1" showErrorMessage="1" xr:uid="{47342B92-D3A7-4AAC-BB4E-29106FC4E9DB}">
          <x14:formula1>
            <xm:f>Tabelas!$P$4:$P$15</xm:f>
          </x14:formula1>
          <xm:sqref>C6:C32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0D757-E4C3-4BFF-B648-4D6DE8AFA8AB}">
  <sheetPr>
    <tabColor rgb="FF002060"/>
  </sheetPr>
  <dimension ref="A1:DT1164"/>
  <sheetViews>
    <sheetView showGridLines="0" zoomScale="80" zoomScaleNormal="80" workbookViewId="0">
      <pane xSplit="1" ySplit="5" topLeftCell="B6" activePane="bottomRight" state="frozen"/>
      <selection activeCell="D11" sqref="D11"/>
      <selection pane="topRight" activeCell="D11" sqref="D11"/>
      <selection pane="bottomLeft" activeCell="D11" sqref="D11"/>
      <selection pane="bottomRight" activeCell="D6" sqref="D6"/>
    </sheetView>
  </sheetViews>
  <sheetFormatPr defaultColWidth="8.6640625" defaultRowHeight="14.4" x14ac:dyDescent="0.3"/>
  <cols>
    <col min="1" max="1" width="0.44140625" style="50" customWidth="1"/>
    <col min="2" max="2" width="10" style="34" customWidth="1"/>
    <col min="3" max="3" width="12.5546875" style="34" customWidth="1"/>
    <col min="4" max="4" width="58.33203125" style="8" customWidth="1"/>
    <col min="5" max="5" width="16" style="15" customWidth="1"/>
    <col min="6" max="7" width="12.6640625" style="8" customWidth="1"/>
    <col min="8" max="8" width="13.44140625" style="8" customWidth="1"/>
    <col min="9" max="9" width="16.6640625" style="8" customWidth="1"/>
    <col min="10" max="124" width="8.6640625" style="50"/>
    <col min="125" max="16384" width="8.6640625" style="8"/>
  </cols>
  <sheetData>
    <row r="1" spans="2:9" s="50" customFormat="1" ht="24.6" customHeight="1" x14ac:dyDescent="0.3">
      <c r="B1" s="289"/>
      <c r="C1" s="289"/>
      <c r="D1" s="289"/>
      <c r="E1" s="286" t="s">
        <v>342</v>
      </c>
      <c r="F1" s="287"/>
      <c r="G1" s="287"/>
      <c r="H1" s="287"/>
      <c r="I1" s="287"/>
    </row>
    <row r="2" spans="2:9" s="50" customFormat="1" ht="90.6" customHeight="1" thickBot="1" x14ac:dyDescent="0.35">
      <c r="B2" s="290"/>
      <c r="C2" s="290"/>
      <c r="D2" s="290"/>
      <c r="E2" s="288"/>
      <c r="F2" s="288"/>
      <c r="G2" s="288"/>
      <c r="H2" s="288"/>
      <c r="I2" s="288"/>
    </row>
    <row r="3" spans="2:9" s="50" customFormat="1" ht="24.6" customHeight="1" thickBot="1" x14ac:dyDescent="0.35">
      <c r="B3" s="275" t="s">
        <v>193</v>
      </c>
      <c r="C3" s="276"/>
      <c r="D3" s="276"/>
      <c r="E3" s="276"/>
      <c r="F3" s="276"/>
      <c r="G3" s="276"/>
      <c r="H3" s="276"/>
      <c r="I3" s="277"/>
    </row>
    <row r="4" spans="2:9" ht="19.2" customHeight="1" x14ac:dyDescent="0.3">
      <c r="B4" s="278" t="s">
        <v>188</v>
      </c>
      <c r="C4" s="279"/>
      <c r="D4" s="291" t="s">
        <v>194</v>
      </c>
      <c r="E4" s="284" t="s">
        <v>195</v>
      </c>
      <c r="F4" s="279" t="s">
        <v>282</v>
      </c>
      <c r="G4" s="279"/>
      <c r="H4" s="279"/>
      <c r="I4" s="280" t="s">
        <v>192</v>
      </c>
    </row>
    <row r="5" spans="2:9" ht="30.6" customHeight="1" thickBot="1" x14ac:dyDescent="0.35">
      <c r="B5" s="91" t="s">
        <v>187</v>
      </c>
      <c r="C5" s="92" t="s">
        <v>186</v>
      </c>
      <c r="D5" s="292"/>
      <c r="E5" s="285"/>
      <c r="F5" s="92" t="s">
        <v>190</v>
      </c>
      <c r="G5" s="92" t="s">
        <v>258</v>
      </c>
      <c r="H5" s="92" t="s">
        <v>183</v>
      </c>
      <c r="I5" s="281"/>
    </row>
    <row r="6" spans="2:9" ht="26.7" customHeight="1" x14ac:dyDescent="0.3">
      <c r="B6" s="85"/>
      <c r="C6" s="86"/>
      <c r="D6" s="87"/>
      <c r="E6" s="89"/>
      <c r="F6" s="86"/>
      <c r="G6" s="243" t="str">
        <f>IF(C6=0,"",F6*4.34524)</f>
        <v/>
      </c>
      <c r="H6" s="243" t="str">
        <f>IF(G6="","",G6*C6)</f>
        <v/>
      </c>
      <c r="I6" s="95" t="str">
        <f>IF(H6="","",E6*H6)</f>
        <v/>
      </c>
    </row>
    <row r="7" spans="2:9" ht="26.7" customHeight="1" x14ac:dyDescent="0.3">
      <c r="B7" s="67"/>
      <c r="C7" s="86"/>
      <c r="D7" s="69"/>
      <c r="E7" s="89"/>
      <c r="F7" s="68"/>
      <c r="G7" s="243" t="str">
        <f t="shared" ref="G7:G33" si="0">IF(C7=0,"",F7*4.34524)</f>
        <v/>
      </c>
      <c r="H7" s="243" t="str">
        <f t="shared" ref="H7:H33" si="1">IF(G7="","",G7*C7)</f>
        <v/>
      </c>
      <c r="I7" s="58" t="str">
        <f t="shared" ref="I7:I33" si="2">IF(H7="","",E7*H7)</f>
        <v/>
      </c>
    </row>
    <row r="8" spans="2:9" ht="26.7" customHeight="1" x14ac:dyDescent="0.3">
      <c r="B8" s="67"/>
      <c r="C8" s="86"/>
      <c r="D8" s="87"/>
      <c r="E8" s="89"/>
      <c r="F8" s="68"/>
      <c r="G8" s="243" t="str">
        <f t="shared" si="0"/>
        <v/>
      </c>
      <c r="H8" s="243" t="str">
        <f t="shared" si="1"/>
        <v/>
      </c>
      <c r="I8" s="58" t="str">
        <f t="shared" si="2"/>
        <v/>
      </c>
    </row>
    <row r="9" spans="2:9" ht="26.7" customHeight="1" x14ac:dyDescent="0.3">
      <c r="B9" s="67"/>
      <c r="C9" s="86"/>
      <c r="D9" s="87"/>
      <c r="E9" s="89"/>
      <c r="F9" s="68"/>
      <c r="G9" s="243" t="str">
        <f t="shared" si="0"/>
        <v/>
      </c>
      <c r="H9" s="243" t="str">
        <f t="shared" si="1"/>
        <v/>
      </c>
      <c r="I9" s="58" t="str">
        <f t="shared" si="2"/>
        <v/>
      </c>
    </row>
    <row r="10" spans="2:9" ht="26.7" customHeight="1" x14ac:dyDescent="0.3">
      <c r="B10" s="67"/>
      <c r="C10" s="86"/>
      <c r="D10" s="69"/>
      <c r="E10" s="89"/>
      <c r="F10" s="68"/>
      <c r="G10" s="243" t="str">
        <f t="shared" si="0"/>
        <v/>
      </c>
      <c r="H10" s="243" t="str">
        <f t="shared" si="1"/>
        <v/>
      </c>
      <c r="I10" s="58" t="str">
        <f t="shared" si="2"/>
        <v/>
      </c>
    </row>
    <row r="11" spans="2:9" ht="26.7" customHeight="1" x14ac:dyDescent="0.3">
      <c r="B11" s="67"/>
      <c r="C11" s="86"/>
      <c r="D11" s="87"/>
      <c r="E11" s="70"/>
      <c r="F11" s="68"/>
      <c r="G11" s="243" t="str">
        <f t="shared" si="0"/>
        <v/>
      </c>
      <c r="H11" s="243" t="str">
        <f t="shared" si="1"/>
        <v/>
      </c>
      <c r="I11" s="58" t="str">
        <f t="shared" si="2"/>
        <v/>
      </c>
    </row>
    <row r="12" spans="2:9" ht="26.7" customHeight="1" x14ac:dyDescent="0.3">
      <c r="B12" s="85"/>
      <c r="C12" s="86"/>
      <c r="D12" s="87"/>
      <c r="E12" s="89"/>
      <c r="F12" s="68"/>
      <c r="G12" s="243" t="str">
        <f t="shared" si="0"/>
        <v/>
      </c>
      <c r="H12" s="243" t="str">
        <f t="shared" si="1"/>
        <v/>
      </c>
      <c r="I12" s="58" t="str">
        <f t="shared" si="2"/>
        <v/>
      </c>
    </row>
    <row r="13" spans="2:9" ht="26.7" customHeight="1" x14ac:dyDescent="0.3">
      <c r="B13" s="85"/>
      <c r="C13" s="86"/>
      <c r="D13" s="69"/>
      <c r="E13" s="89"/>
      <c r="F13" s="68"/>
      <c r="G13" s="243" t="str">
        <f t="shared" ref="G13:G22" si="3">IF(C13=0,"",F13*4.34524)</f>
        <v/>
      </c>
      <c r="H13" s="243" t="str">
        <f t="shared" ref="H13:H22" si="4">IF(G13="","",G13*C13)</f>
        <v/>
      </c>
      <c r="I13" s="58" t="str">
        <f t="shared" si="2"/>
        <v/>
      </c>
    </row>
    <row r="14" spans="2:9" ht="26.7" customHeight="1" x14ac:dyDescent="0.3">
      <c r="B14" s="85"/>
      <c r="C14" s="86"/>
      <c r="D14" s="87"/>
      <c r="E14" s="70"/>
      <c r="F14" s="68"/>
      <c r="G14" s="243" t="str">
        <f t="shared" si="3"/>
        <v/>
      </c>
      <c r="H14" s="243" t="str">
        <f t="shared" si="4"/>
        <v/>
      </c>
      <c r="I14" s="58" t="str">
        <f t="shared" si="2"/>
        <v/>
      </c>
    </row>
    <row r="15" spans="2:9" ht="26.7" customHeight="1" x14ac:dyDescent="0.3">
      <c r="B15" s="85"/>
      <c r="C15" s="86"/>
      <c r="D15" s="69"/>
      <c r="E15" s="70"/>
      <c r="F15" s="68"/>
      <c r="G15" s="243" t="str">
        <f t="shared" si="3"/>
        <v/>
      </c>
      <c r="H15" s="243" t="str">
        <f t="shared" si="4"/>
        <v/>
      </c>
      <c r="I15" s="58" t="str">
        <f t="shared" si="2"/>
        <v/>
      </c>
    </row>
    <row r="16" spans="2:9" ht="26.7" customHeight="1" x14ac:dyDescent="0.3">
      <c r="B16" s="85"/>
      <c r="C16" s="86"/>
      <c r="D16" s="69"/>
      <c r="E16" s="70"/>
      <c r="F16" s="68"/>
      <c r="G16" s="243" t="str">
        <f t="shared" si="3"/>
        <v/>
      </c>
      <c r="H16" s="243" t="str">
        <f t="shared" si="4"/>
        <v/>
      </c>
      <c r="I16" s="58" t="str">
        <f t="shared" si="2"/>
        <v/>
      </c>
    </row>
    <row r="17" spans="2:9" ht="26.7" customHeight="1" x14ac:dyDescent="0.3">
      <c r="B17" s="85"/>
      <c r="C17" s="86"/>
      <c r="D17" s="69"/>
      <c r="E17" s="70"/>
      <c r="F17" s="68"/>
      <c r="G17" s="243" t="str">
        <f t="shared" si="3"/>
        <v/>
      </c>
      <c r="H17" s="243" t="str">
        <f t="shared" si="4"/>
        <v/>
      </c>
      <c r="I17" s="58" t="str">
        <f t="shared" si="2"/>
        <v/>
      </c>
    </row>
    <row r="18" spans="2:9" ht="26.7" customHeight="1" x14ac:dyDescent="0.3">
      <c r="B18" s="85"/>
      <c r="C18" s="86"/>
      <c r="D18" s="69"/>
      <c r="E18" s="70"/>
      <c r="F18" s="68"/>
      <c r="G18" s="243" t="str">
        <f t="shared" si="3"/>
        <v/>
      </c>
      <c r="H18" s="243" t="str">
        <f t="shared" si="4"/>
        <v/>
      </c>
      <c r="I18" s="58" t="str">
        <f t="shared" si="2"/>
        <v/>
      </c>
    </row>
    <row r="19" spans="2:9" ht="26.7" customHeight="1" x14ac:dyDescent="0.3">
      <c r="B19" s="85"/>
      <c r="C19" s="86"/>
      <c r="D19" s="69"/>
      <c r="E19" s="70"/>
      <c r="F19" s="68"/>
      <c r="G19" s="243" t="str">
        <f t="shared" si="3"/>
        <v/>
      </c>
      <c r="H19" s="243" t="str">
        <f t="shared" si="4"/>
        <v/>
      </c>
      <c r="I19" s="58" t="str">
        <f t="shared" si="2"/>
        <v/>
      </c>
    </row>
    <row r="20" spans="2:9" ht="26.7" customHeight="1" x14ac:dyDescent="0.3">
      <c r="B20" s="85"/>
      <c r="C20" s="86"/>
      <c r="D20" s="69"/>
      <c r="E20" s="70"/>
      <c r="F20" s="68"/>
      <c r="G20" s="243" t="str">
        <f t="shared" si="3"/>
        <v/>
      </c>
      <c r="H20" s="243" t="str">
        <f t="shared" si="4"/>
        <v/>
      </c>
      <c r="I20" s="58" t="str">
        <f t="shared" si="2"/>
        <v/>
      </c>
    </row>
    <row r="21" spans="2:9" ht="26.7" customHeight="1" x14ac:dyDescent="0.3">
      <c r="B21" s="85"/>
      <c r="C21" s="86"/>
      <c r="D21" s="69"/>
      <c r="E21" s="70"/>
      <c r="F21" s="68"/>
      <c r="G21" s="243" t="str">
        <f t="shared" si="3"/>
        <v/>
      </c>
      <c r="H21" s="243" t="str">
        <f t="shared" si="4"/>
        <v/>
      </c>
      <c r="I21" s="58" t="str">
        <f t="shared" si="2"/>
        <v/>
      </c>
    </row>
    <row r="22" spans="2:9" ht="26.7" customHeight="1" x14ac:dyDescent="0.3">
      <c r="B22" s="85"/>
      <c r="C22" s="86"/>
      <c r="D22" s="69"/>
      <c r="E22" s="70"/>
      <c r="F22" s="68"/>
      <c r="G22" s="243" t="str">
        <f t="shared" si="3"/>
        <v/>
      </c>
      <c r="H22" s="243" t="str">
        <f t="shared" si="4"/>
        <v/>
      </c>
      <c r="I22" s="58" t="str">
        <f t="shared" si="2"/>
        <v/>
      </c>
    </row>
    <row r="23" spans="2:9" ht="26.7" customHeight="1" x14ac:dyDescent="0.3">
      <c r="B23" s="85"/>
      <c r="C23" s="86"/>
      <c r="D23" s="69"/>
      <c r="E23" s="70"/>
      <c r="F23" s="68"/>
      <c r="G23" s="243" t="str">
        <f t="shared" si="0"/>
        <v/>
      </c>
      <c r="H23" s="243" t="str">
        <f t="shared" si="1"/>
        <v/>
      </c>
      <c r="I23" s="58" t="str">
        <f t="shared" si="2"/>
        <v/>
      </c>
    </row>
    <row r="24" spans="2:9" ht="26.7" customHeight="1" x14ac:dyDescent="0.3">
      <c r="B24" s="85"/>
      <c r="C24" s="86"/>
      <c r="D24" s="69"/>
      <c r="E24" s="70"/>
      <c r="F24" s="68"/>
      <c r="G24" s="243" t="str">
        <f t="shared" si="0"/>
        <v/>
      </c>
      <c r="H24" s="243" t="str">
        <f t="shared" si="1"/>
        <v/>
      </c>
      <c r="I24" s="58" t="str">
        <f t="shared" si="2"/>
        <v/>
      </c>
    </row>
    <row r="25" spans="2:9" ht="26.7" customHeight="1" x14ac:dyDescent="0.3">
      <c r="B25" s="85"/>
      <c r="C25" s="86"/>
      <c r="D25" s="69"/>
      <c r="E25" s="70"/>
      <c r="F25" s="68"/>
      <c r="G25" s="243" t="str">
        <f t="shared" si="0"/>
        <v/>
      </c>
      <c r="H25" s="243" t="str">
        <f t="shared" si="1"/>
        <v/>
      </c>
      <c r="I25" s="58" t="str">
        <f t="shared" si="2"/>
        <v/>
      </c>
    </row>
    <row r="26" spans="2:9" ht="26.7" customHeight="1" x14ac:dyDescent="0.3">
      <c r="B26" s="85"/>
      <c r="C26" s="86"/>
      <c r="D26" s="69"/>
      <c r="E26" s="70"/>
      <c r="F26" s="68"/>
      <c r="G26" s="243" t="str">
        <f t="shared" si="0"/>
        <v/>
      </c>
      <c r="H26" s="243" t="str">
        <f t="shared" si="1"/>
        <v/>
      </c>
      <c r="I26" s="58" t="str">
        <f t="shared" si="2"/>
        <v/>
      </c>
    </row>
    <row r="27" spans="2:9" ht="26.7" customHeight="1" x14ac:dyDescent="0.3">
      <c r="B27" s="85"/>
      <c r="C27" s="86"/>
      <c r="D27" s="69"/>
      <c r="E27" s="70"/>
      <c r="F27" s="68"/>
      <c r="G27" s="243" t="str">
        <f t="shared" si="0"/>
        <v/>
      </c>
      <c r="H27" s="243" t="str">
        <f t="shared" si="1"/>
        <v/>
      </c>
      <c r="I27" s="58" t="str">
        <f t="shared" si="2"/>
        <v/>
      </c>
    </row>
    <row r="28" spans="2:9" ht="26.7" customHeight="1" x14ac:dyDescent="0.3">
      <c r="B28" s="85"/>
      <c r="C28" s="86"/>
      <c r="D28" s="69"/>
      <c r="E28" s="70"/>
      <c r="F28" s="68"/>
      <c r="G28" s="243" t="str">
        <f t="shared" si="0"/>
        <v/>
      </c>
      <c r="H28" s="243" t="str">
        <f t="shared" si="1"/>
        <v/>
      </c>
      <c r="I28" s="58" t="str">
        <f t="shared" si="2"/>
        <v/>
      </c>
    </row>
    <row r="29" spans="2:9" ht="26.7" customHeight="1" x14ac:dyDescent="0.3">
      <c r="B29" s="85"/>
      <c r="C29" s="86"/>
      <c r="D29" s="69"/>
      <c r="E29" s="70"/>
      <c r="F29" s="68"/>
      <c r="G29" s="243" t="str">
        <f t="shared" si="0"/>
        <v/>
      </c>
      <c r="H29" s="243" t="str">
        <f t="shared" si="1"/>
        <v/>
      </c>
      <c r="I29" s="58" t="str">
        <f t="shared" si="2"/>
        <v/>
      </c>
    </row>
    <row r="30" spans="2:9" ht="26.7" customHeight="1" x14ac:dyDescent="0.3">
      <c r="B30" s="85"/>
      <c r="C30" s="86"/>
      <c r="D30" s="69"/>
      <c r="E30" s="70"/>
      <c r="F30" s="68"/>
      <c r="G30" s="243" t="str">
        <f t="shared" si="0"/>
        <v/>
      </c>
      <c r="H30" s="243" t="str">
        <f t="shared" si="1"/>
        <v/>
      </c>
      <c r="I30" s="58" t="str">
        <f t="shared" si="2"/>
        <v/>
      </c>
    </row>
    <row r="31" spans="2:9" ht="26.7" customHeight="1" x14ac:dyDescent="0.3">
      <c r="B31" s="85"/>
      <c r="C31" s="86"/>
      <c r="D31" s="69"/>
      <c r="E31" s="70"/>
      <c r="F31" s="68"/>
      <c r="G31" s="243" t="str">
        <f t="shared" si="0"/>
        <v/>
      </c>
      <c r="H31" s="243" t="str">
        <f t="shared" si="1"/>
        <v/>
      </c>
      <c r="I31" s="58" t="str">
        <f t="shared" si="2"/>
        <v/>
      </c>
    </row>
    <row r="32" spans="2:9" ht="26.7" customHeight="1" x14ac:dyDescent="0.3">
      <c r="B32" s="85"/>
      <c r="C32" s="86"/>
      <c r="D32" s="69"/>
      <c r="E32" s="70"/>
      <c r="F32" s="68"/>
      <c r="G32" s="243" t="str">
        <f t="shared" si="0"/>
        <v/>
      </c>
      <c r="H32" s="243" t="str">
        <f t="shared" si="1"/>
        <v/>
      </c>
      <c r="I32" s="58" t="str">
        <f t="shared" si="2"/>
        <v/>
      </c>
    </row>
    <row r="33" spans="2:9" ht="26.7" customHeight="1" thickBot="1" x14ac:dyDescent="0.35">
      <c r="B33" s="101"/>
      <c r="C33" s="86"/>
      <c r="D33" s="72"/>
      <c r="E33" s="73"/>
      <c r="F33" s="71"/>
      <c r="G33" s="243" t="str">
        <f t="shared" si="0"/>
        <v/>
      </c>
      <c r="H33" s="243" t="str">
        <f t="shared" si="1"/>
        <v/>
      </c>
      <c r="I33" s="59" t="str">
        <f t="shared" si="2"/>
        <v/>
      </c>
    </row>
    <row r="34" spans="2:9" s="50" customFormat="1" ht="5.0999999999999996" customHeight="1" thickBot="1" x14ac:dyDescent="0.35">
      <c r="B34" s="45"/>
      <c r="C34" s="45"/>
      <c r="E34" s="42"/>
    </row>
    <row r="35" spans="2:9" ht="15" thickBot="1" x14ac:dyDescent="0.35">
      <c r="B35" s="45"/>
      <c r="C35" s="45"/>
      <c r="D35" s="42"/>
      <c r="E35" s="42"/>
      <c r="F35" s="50"/>
      <c r="G35" s="50"/>
      <c r="H35" s="39" t="s">
        <v>1</v>
      </c>
      <c r="I35" s="60">
        <f>SUM(I6:I33)</f>
        <v>0</v>
      </c>
    </row>
    <row r="36" spans="2:9" s="50" customFormat="1" x14ac:dyDescent="0.3">
      <c r="B36" s="45"/>
      <c r="C36" s="45"/>
      <c r="E36" s="42"/>
    </row>
    <row r="37" spans="2:9" s="50" customFormat="1" x14ac:dyDescent="0.3">
      <c r="B37" s="45"/>
      <c r="C37" s="45"/>
      <c r="E37" s="42"/>
    </row>
    <row r="38" spans="2:9" s="50" customFormat="1" x14ac:dyDescent="0.3">
      <c r="B38" s="45"/>
      <c r="C38" s="45"/>
      <c r="E38" s="42"/>
    </row>
    <row r="39" spans="2:9" s="50" customFormat="1" x14ac:dyDescent="0.3">
      <c r="B39" s="45"/>
      <c r="C39" s="45"/>
      <c r="E39" s="42"/>
    </row>
    <row r="40" spans="2:9" s="50" customFormat="1" x14ac:dyDescent="0.3">
      <c r="B40" s="45"/>
      <c r="C40" s="45"/>
      <c r="E40" s="42"/>
    </row>
    <row r="41" spans="2:9" s="50" customFormat="1" x14ac:dyDescent="0.3">
      <c r="B41" s="45"/>
      <c r="C41" s="45"/>
      <c r="E41" s="42"/>
    </row>
    <row r="42" spans="2:9" s="50" customFormat="1" x14ac:dyDescent="0.3">
      <c r="B42" s="45"/>
      <c r="C42" s="45"/>
      <c r="E42" s="42"/>
    </row>
    <row r="43" spans="2:9" s="50" customFormat="1" x14ac:dyDescent="0.3">
      <c r="B43" s="45"/>
      <c r="C43" s="45"/>
      <c r="E43" s="42"/>
    </row>
    <row r="44" spans="2:9" s="50" customFormat="1" x14ac:dyDescent="0.3">
      <c r="B44" s="45"/>
      <c r="C44" s="45"/>
      <c r="E44" s="42"/>
    </row>
    <row r="45" spans="2:9" s="50" customFormat="1" x14ac:dyDescent="0.3">
      <c r="B45" s="45"/>
      <c r="C45" s="45"/>
      <c r="E45" s="42"/>
    </row>
    <row r="46" spans="2:9" s="50" customFormat="1" x14ac:dyDescent="0.3">
      <c r="B46" s="45"/>
      <c r="C46" s="45"/>
      <c r="E46" s="42"/>
    </row>
    <row r="47" spans="2:9" s="50" customFormat="1" x14ac:dyDescent="0.3">
      <c r="B47" s="45"/>
      <c r="C47" s="45"/>
      <c r="E47" s="42"/>
    </row>
    <row r="48" spans="2:9" s="50" customFormat="1" x14ac:dyDescent="0.3">
      <c r="B48" s="45"/>
      <c r="C48" s="45"/>
      <c r="E48" s="42"/>
    </row>
    <row r="49" spans="2:5" s="50" customFormat="1" x14ac:dyDescent="0.3">
      <c r="B49" s="45"/>
      <c r="C49" s="45"/>
      <c r="E49" s="42"/>
    </row>
    <row r="50" spans="2:5" s="50" customFormat="1" x14ac:dyDescent="0.3">
      <c r="B50" s="45"/>
      <c r="C50" s="45"/>
      <c r="E50" s="42"/>
    </row>
    <row r="51" spans="2:5" s="50" customFormat="1" x14ac:dyDescent="0.3">
      <c r="B51" s="45"/>
      <c r="C51" s="45"/>
      <c r="E51" s="42"/>
    </row>
    <row r="52" spans="2:5" s="50" customFormat="1" x14ac:dyDescent="0.3">
      <c r="B52" s="45"/>
      <c r="C52" s="45"/>
      <c r="E52" s="42"/>
    </row>
    <row r="53" spans="2:5" s="50" customFormat="1" x14ac:dyDescent="0.3">
      <c r="B53" s="45"/>
      <c r="C53" s="45"/>
      <c r="E53" s="42"/>
    </row>
    <row r="54" spans="2:5" s="50" customFormat="1" x14ac:dyDescent="0.3">
      <c r="B54" s="45"/>
      <c r="C54" s="45"/>
      <c r="E54" s="42"/>
    </row>
    <row r="55" spans="2:5" s="50" customFormat="1" x14ac:dyDescent="0.3">
      <c r="B55" s="45"/>
      <c r="C55" s="45"/>
      <c r="E55" s="42"/>
    </row>
    <row r="56" spans="2:5" s="50" customFormat="1" x14ac:dyDescent="0.3">
      <c r="B56" s="45"/>
      <c r="C56" s="45"/>
      <c r="E56" s="42"/>
    </row>
    <row r="57" spans="2:5" s="50" customFormat="1" x14ac:dyDescent="0.3">
      <c r="B57" s="45"/>
      <c r="C57" s="45"/>
      <c r="E57" s="42"/>
    </row>
    <row r="58" spans="2:5" s="50" customFormat="1" x14ac:dyDescent="0.3">
      <c r="B58" s="45"/>
      <c r="C58" s="45"/>
      <c r="E58" s="42"/>
    </row>
    <row r="59" spans="2:5" s="50" customFormat="1" x14ac:dyDescent="0.3">
      <c r="B59" s="45"/>
      <c r="C59" s="45"/>
      <c r="E59" s="42"/>
    </row>
    <row r="60" spans="2:5" s="50" customFormat="1" x14ac:dyDescent="0.3">
      <c r="B60" s="45"/>
      <c r="C60" s="45"/>
      <c r="E60" s="42"/>
    </row>
    <row r="61" spans="2:5" s="50" customFormat="1" x14ac:dyDescent="0.3">
      <c r="B61" s="45"/>
      <c r="C61" s="45"/>
      <c r="E61" s="42"/>
    </row>
    <row r="62" spans="2:5" s="50" customFormat="1" x14ac:dyDescent="0.3">
      <c r="B62" s="45"/>
      <c r="C62" s="45"/>
      <c r="E62" s="42"/>
    </row>
    <row r="63" spans="2:5" s="50" customFormat="1" x14ac:dyDescent="0.3">
      <c r="B63" s="45"/>
      <c r="C63" s="45"/>
      <c r="E63" s="42"/>
    </row>
    <row r="64" spans="2:5" s="50" customFormat="1" x14ac:dyDescent="0.3">
      <c r="B64" s="45"/>
      <c r="C64" s="45"/>
      <c r="E64" s="42"/>
    </row>
    <row r="65" spans="2:5" s="50" customFormat="1" x14ac:dyDescent="0.3">
      <c r="B65" s="45"/>
      <c r="C65" s="45"/>
      <c r="E65" s="42"/>
    </row>
    <row r="66" spans="2:5" s="50" customFormat="1" x14ac:dyDescent="0.3">
      <c r="B66" s="45"/>
      <c r="C66" s="45"/>
      <c r="E66" s="42"/>
    </row>
    <row r="67" spans="2:5" s="50" customFormat="1" x14ac:dyDescent="0.3">
      <c r="B67" s="45"/>
      <c r="C67" s="45"/>
      <c r="E67" s="42"/>
    </row>
    <row r="68" spans="2:5" s="50" customFormat="1" x14ac:dyDescent="0.3">
      <c r="B68" s="45"/>
      <c r="C68" s="45"/>
      <c r="E68" s="42"/>
    </row>
    <row r="69" spans="2:5" s="50" customFormat="1" x14ac:dyDescent="0.3">
      <c r="B69" s="45"/>
      <c r="C69" s="45"/>
      <c r="E69" s="42"/>
    </row>
    <row r="70" spans="2:5" s="50" customFormat="1" x14ac:dyDescent="0.3">
      <c r="B70" s="45"/>
      <c r="C70" s="45"/>
      <c r="E70" s="42"/>
    </row>
    <row r="71" spans="2:5" s="50" customFormat="1" x14ac:dyDescent="0.3">
      <c r="B71" s="45"/>
      <c r="C71" s="45"/>
      <c r="E71" s="42"/>
    </row>
    <row r="72" spans="2:5" s="50" customFormat="1" x14ac:dyDescent="0.3">
      <c r="B72" s="45"/>
      <c r="C72" s="45"/>
      <c r="E72" s="42"/>
    </row>
    <row r="73" spans="2:5" s="50" customFormat="1" x14ac:dyDescent="0.3">
      <c r="B73" s="45"/>
      <c r="C73" s="45"/>
      <c r="E73" s="42"/>
    </row>
    <row r="74" spans="2:5" s="50" customFormat="1" x14ac:dyDescent="0.3">
      <c r="B74" s="45"/>
      <c r="C74" s="45"/>
      <c r="E74" s="42"/>
    </row>
    <row r="75" spans="2:5" s="50" customFormat="1" x14ac:dyDescent="0.3">
      <c r="B75" s="45"/>
      <c r="C75" s="45"/>
      <c r="E75" s="42"/>
    </row>
    <row r="76" spans="2:5" s="50" customFormat="1" x14ac:dyDescent="0.3">
      <c r="B76" s="45"/>
      <c r="C76" s="45"/>
      <c r="E76" s="42"/>
    </row>
    <row r="77" spans="2:5" s="50" customFormat="1" x14ac:dyDescent="0.3">
      <c r="B77" s="45"/>
      <c r="C77" s="45"/>
      <c r="E77" s="42"/>
    </row>
    <row r="78" spans="2:5" s="50" customFormat="1" x14ac:dyDescent="0.3">
      <c r="B78" s="45"/>
      <c r="C78" s="45"/>
      <c r="E78" s="42"/>
    </row>
    <row r="79" spans="2:5" s="50" customFormat="1" x14ac:dyDescent="0.3">
      <c r="B79" s="45"/>
      <c r="C79" s="45"/>
      <c r="E79" s="42"/>
    </row>
    <row r="80" spans="2:5" s="50" customFormat="1" x14ac:dyDescent="0.3">
      <c r="B80" s="45"/>
      <c r="C80" s="45"/>
      <c r="E80" s="42"/>
    </row>
    <row r="81" spans="2:5" s="50" customFormat="1" x14ac:dyDescent="0.3">
      <c r="B81" s="45"/>
      <c r="C81" s="45"/>
      <c r="E81" s="42"/>
    </row>
    <row r="82" spans="2:5" s="50" customFormat="1" x14ac:dyDescent="0.3">
      <c r="B82" s="45"/>
      <c r="C82" s="45"/>
      <c r="E82" s="42"/>
    </row>
    <row r="83" spans="2:5" s="50" customFormat="1" x14ac:dyDescent="0.3">
      <c r="B83" s="45"/>
      <c r="C83" s="45"/>
      <c r="E83" s="42"/>
    </row>
    <row r="84" spans="2:5" s="50" customFormat="1" x14ac:dyDescent="0.3">
      <c r="B84" s="45"/>
      <c r="C84" s="45"/>
      <c r="E84" s="42"/>
    </row>
    <row r="85" spans="2:5" s="50" customFormat="1" x14ac:dyDescent="0.3">
      <c r="B85" s="45"/>
      <c r="C85" s="45"/>
      <c r="E85" s="42"/>
    </row>
    <row r="86" spans="2:5" s="50" customFormat="1" x14ac:dyDescent="0.3">
      <c r="B86" s="45"/>
      <c r="C86" s="45"/>
      <c r="E86" s="42"/>
    </row>
    <row r="87" spans="2:5" s="50" customFormat="1" x14ac:dyDescent="0.3">
      <c r="B87" s="45"/>
      <c r="C87" s="45"/>
      <c r="E87" s="42"/>
    </row>
    <row r="88" spans="2:5" s="50" customFormat="1" x14ac:dyDescent="0.3">
      <c r="B88" s="45"/>
      <c r="C88" s="45"/>
      <c r="E88" s="42"/>
    </row>
    <row r="89" spans="2:5" s="50" customFormat="1" x14ac:dyDescent="0.3">
      <c r="B89" s="45"/>
      <c r="C89" s="45"/>
      <c r="E89" s="42"/>
    </row>
    <row r="90" spans="2:5" s="50" customFormat="1" x14ac:dyDescent="0.3">
      <c r="B90" s="45"/>
      <c r="C90" s="45"/>
      <c r="E90" s="42"/>
    </row>
    <row r="91" spans="2:5" s="50" customFormat="1" x14ac:dyDescent="0.3">
      <c r="B91" s="45"/>
      <c r="C91" s="45"/>
      <c r="E91" s="42"/>
    </row>
    <row r="92" spans="2:5" s="50" customFormat="1" x14ac:dyDescent="0.3">
      <c r="B92" s="45"/>
      <c r="C92" s="45"/>
      <c r="E92" s="42"/>
    </row>
    <row r="93" spans="2:5" s="50" customFormat="1" x14ac:dyDescent="0.3">
      <c r="B93" s="45"/>
      <c r="C93" s="45"/>
      <c r="E93" s="42"/>
    </row>
    <row r="94" spans="2:5" s="50" customFormat="1" x14ac:dyDescent="0.3">
      <c r="B94" s="45"/>
      <c r="C94" s="45"/>
      <c r="E94" s="42"/>
    </row>
    <row r="95" spans="2:5" s="50" customFormat="1" x14ac:dyDescent="0.3">
      <c r="B95" s="45"/>
      <c r="C95" s="45"/>
      <c r="E95" s="42"/>
    </row>
    <row r="96" spans="2:5" s="50" customFormat="1" x14ac:dyDescent="0.3">
      <c r="B96" s="45"/>
      <c r="C96" s="45"/>
      <c r="E96" s="42"/>
    </row>
    <row r="97" spans="2:5" s="50" customFormat="1" x14ac:dyDescent="0.3">
      <c r="B97" s="45"/>
      <c r="C97" s="45"/>
      <c r="E97" s="42"/>
    </row>
    <row r="98" spans="2:5" s="50" customFormat="1" x14ac:dyDescent="0.3">
      <c r="B98" s="45"/>
      <c r="C98" s="45"/>
      <c r="E98" s="42"/>
    </row>
    <row r="99" spans="2:5" s="50" customFormat="1" x14ac:dyDescent="0.3">
      <c r="B99" s="45"/>
      <c r="C99" s="45"/>
      <c r="E99" s="42"/>
    </row>
    <row r="100" spans="2:5" s="50" customFormat="1" x14ac:dyDescent="0.3">
      <c r="B100" s="45"/>
      <c r="C100" s="45"/>
      <c r="E100" s="42"/>
    </row>
    <row r="101" spans="2:5" s="50" customFormat="1" x14ac:dyDescent="0.3">
      <c r="B101" s="45"/>
      <c r="C101" s="45"/>
      <c r="E101" s="42"/>
    </row>
    <row r="102" spans="2:5" s="50" customFormat="1" x14ac:dyDescent="0.3">
      <c r="B102" s="45"/>
      <c r="C102" s="45"/>
      <c r="E102" s="42"/>
    </row>
    <row r="103" spans="2:5" s="50" customFormat="1" x14ac:dyDescent="0.3">
      <c r="B103" s="45"/>
      <c r="C103" s="45"/>
      <c r="E103" s="42"/>
    </row>
    <row r="104" spans="2:5" s="50" customFormat="1" x14ac:dyDescent="0.3">
      <c r="B104" s="45"/>
      <c r="C104" s="45"/>
      <c r="E104" s="42"/>
    </row>
    <row r="105" spans="2:5" s="50" customFormat="1" x14ac:dyDescent="0.3">
      <c r="B105" s="45"/>
      <c r="C105" s="45"/>
      <c r="E105" s="42"/>
    </row>
    <row r="106" spans="2:5" s="50" customFormat="1" x14ac:dyDescent="0.3">
      <c r="B106" s="45"/>
      <c r="C106" s="45"/>
      <c r="E106" s="42"/>
    </row>
    <row r="107" spans="2:5" s="50" customFormat="1" x14ac:dyDescent="0.3">
      <c r="B107" s="45"/>
      <c r="C107" s="45"/>
      <c r="E107" s="42"/>
    </row>
    <row r="108" spans="2:5" s="50" customFormat="1" x14ac:dyDescent="0.3">
      <c r="B108" s="45"/>
      <c r="C108" s="45"/>
      <c r="E108" s="42"/>
    </row>
    <row r="109" spans="2:5" s="50" customFormat="1" x14ac:dyDescent="0.3">
      <c r="B109" s="45"/>
      <c r="C109" s="45"/>
      <c r="E109" s="42"/>
    </row>
    <row r="110" spans="2:5" s="50" customFormat="1" x14ac:dyDescent="0.3">
      <c r="B110" s="45"/>
      <c r="C110" s="45"/>
      <c r="E110" s="42"/>
    </row>
    <row r="111" spans="2:5" s="50" customFormat="1" x14ac:dyDescent="0.3">
      <c r="B111" s="45"/>
      <c r="C111" s="45"/>
      <c r="E111" s="42"/>
    </row>
    <row r="112" spans="2:5" s="50" customFormat="1" x14ac:dyDescent="0.3">
      <c r="B112" s="45"/>
      <c r="C112" s="45"/>
      <c r="E112" s="42"/>
    </row>
    <row r="113" spans="2:5" s="50" customFormat="1" x14ac:dyDescent="0.3">
      <c r="B113" s="45"/>
      <c r="C113" s="45"/>
      <c r="E113" s="42"/>
    </row>
    <row r="114" spans="2:5" s="50" customFormat="1" x14ac:dyDescent="0.3">
      <c r="B114" s="45"/>
      <c r="C114" s="45"/>
      <c r="E114" s="42"/>
    </row>
    <row r="115" spans="2:5" s="50" customFormat="1" x14ac:dyDescent="0.3">
      <c r="B115" s="45"/>
      <c r="C115" s="45"/>
      <c r="E115" s="42"/>
    </row>
    <row r="116" spans="2:5" s="50" customFormat="1" x14ac:dyDescent="0.3">
      <c r="B116" s="45"/>
      <c r="C116" s="45"/>
      <c r="E116" s="42"/>
    </row>
    <row r="117" spans="2:5" s="50" customFormat="1" x14ac:dyDescent="0.3">
      <c r="B117" s="45"/>
      <c r="C117" s="45"/>
      <c r="E117" s="42"/>
    </row>
    <row r="118" spans="2:5" s="50" customFormat="1" x14ac:dyDescent="0.3">
      <c r="B118" s="45"/>
      <c r="C118" s="45"/>
      <c r="E118" s="42"/>
    </row>
    <row r="119" spans="2:5" s="50" customFormat="1" x14ac:dyDescent="0.3">
      <c r="B119" s="45"/>
      <c r="C119" s="45"/>
      <c r="E119" s="42"/>
    </row>
    <row r="120" spans="2:5" s="50" customFormat="1" x14ac:dyDescent="0.3">
      <c r="B120" s="45"/>
      <c r="C120" s="45"/>
      <c r="E120" s="42"/>
    </row>
    <row r="121" spans="2:5" s="50" customFormat="1" x14ac:dyDescent="0.3">
      <c r="B121" s="45"/>
      <c r="C121" s="45"/>
      <c r="E121" s="42"/>
    </row>
    <row r="122" spans="2:5" s="50" customFormat="1" x14ac:dyDescent="0.3">
      <c r="B122" s="45"/>
      <c r="C122" s="45"/>
      <c r="E122" s="42"/>
    </row>
    <row r="123" spans="2:5" s="50" customFormat="1" x14ac:dyDescent="0.3">
      <c r="B123" s="45"/>
      <c r="C123" s="45"/>
      <c r="E123" s="42"/>
    </row>
    <row r="124" spans="2:5" s="50" customFormat="1" x14ac:dyDescent="0.3">
      <c r="B124" s="45"/>
      <c r="C124" s="45"/>
      <c r="E124" s="42"/>
    </row>
    <row r="125" spans="2:5" s="50" customFormat="1" x14ac:dyDescent="0.3">
      <c r="B125" s="45"/>
      <c r="C125" s="45"/>
      <c r="E125" s="42"/>
    </row>
    <row r="126" spans="2:5" s="50" customFormat="1" x14ac:dyDescent="0.3">
      <c r="B126" s="45"/>
      <c r="C126" s="45"/>
      <c r="E126" s="42"/>
    </row>
    <row r="127" spans="2:5" s="50" customFormat="1" x14ac:dyDescent="0.3">
      <c r="B127" s="45"/>
      <c r="C127" s="45"/>
      <c r="E127" s="42"/>
    </row>
    <row r="128" spans="2:5" s="50" customFormat="1" x14ac:dyDescent="0.3">
      <c r="B128" s="45"/>
      <c r="C128" s="45"/>
      <c r="E128" s="42"/>
    </row>
    <row r="129" spans="2:5" s="50" customFormat="1" x14ac:dyDescent="0.3">
      <c r="B129" s="45"/>
      <c r="C129" s="45"/>
      <c r="E129" s="42"/>
    </row>
    <row r="130" spans="2:5" s="50" customFormat="1" x14ac:dyDescent="0.3">
      <c r="B130" s="45"/>
      <c r="C130" s="45"/>
      <c r="E130" s="42"/>
    </row>
    <row r="131" spans="2:5" s="50" customFormat="1" x14ac:dyDescent="0.3">
      <c r="B131" s="45"/>
      <c r="C131" s="45"/>
      <c r="E131" s="42"/>
    </row>
    <row r="132" spans="2:5" s="50" customFormat="1" x14ac:dyDescent="0.3">
      <c r="B132" s="45"/>
      <c r="C132" s="45"/>
      <c r="E132" s="42"/>
    </row>
    <row r="133" spans="2:5" s="50" customFormat="1" x14ac:dyDescent="0.3">
      <c r="B133" s="45"/>
      <c r="C133" s="45"/>
      <c r="E133" s="42"/>
    </row>
    <row r="134" spans="2:5" s="50" customFormat="1" x14ac:dyDescent="0.3">
      <c r="B134" s="45"/>
      <c r="C134" s="45"/>
      <c r="E134" s="42"/>
    </row>
    <row r="135" spans="2:5" s="50" customFormat="1" x14ac:dyDescent="0.3">
      <c r="B135" s="45"/>
      <c r="C135" s="45"/>
      <c r="E135" s="42"/>
    </row>
    <row r="136" spans="2:5" s="50" customFormat="1" x14ac:dyDescent="0.3">
      <c r="B136" s="45"/>
      <c r="C136" s="45"/>
      <c r="E136" s="42"/>
    </row>
    <row r="137" spans="2:5" s="50" customFormat="1" x14ac:dyDescent="0.3">
      <c r="B137" s="45"/>
      <c r="C137" s="45"/>
      <c r="E137" s="42"/>
    </row>
    <row r="138" spans="2:5" s="50" customFormat="1" x14ac:dyDescent="0.3">
      <c r="B138" s="45"/>
      <c r="C138" s="45"/>
      <c r="E138" s="42"/>
    </row>
    <row r="139" spans="2:5" s="50" customFormat="1" x14ac:dyDescent="0.3">
      <c r="B139" s="45"/>
      <c r="C139" s="45"/>
      <c r="E139" s="42"/>
    </row>
    <row r="140" spans="2:5" s="50" customFormat="1" x14ac:dyDescent="0.3">
      <c r="B140" s="45"/>
      <c r="C140" s="45"/>
      <c r="E140" s="42"/>
    </row>
    <row r="141" spans="2:5" s="50" customFormat="1" x14ac:dyDescent="0.3">
      <c r="B141" s="45"/>
      <c r="C141" s="45"/>
      <c r="E141" s="42"/>
    </row>
    <row r="142" spans="2:5" s="50" customFormat="1" x14ac:dyDescent="0.3">
      <c r="B142" s="45"/>
      <c r="C142" s="45"/>
      <c r="E142" s="42"/>
    </row>
    <row r="143" spans="2:5" s="50" customFormat="1" x14ac:dyDescent="0.3">
      <c r="B143" s="45"/>
      <c r="C143" s="45"/>
      <c r="E143" s="42"/>
    </row>
    <row r="144" spans="2:5" s="50" customFormat="1" x14ac:dyDescent="0.3">
      <c r="B144" s="45"/>
      <c r="C144" s="45"/>
      <c r="E144" s="42"/>
    </row>
    <row r="145" spans="2:5" s="50" customFormat="1" x14ac:dyDescent="0.3">
      <c r="B145" s="45"/>
      <c r="C145" s="45"/>
      <c r="E145" s="42"/>
    </row>
    <row r="146" spans="2:5" s="50" customFormat="1" x14ac:dyDescent="0.3">
      <c r="B146" s="45"/>
      <c r="C146" s="45"/>
      <c r="E146" s="42"/>
    </row>
    <row r="147" spans="2:5" s="50" customFormat="1" x14ac:dyDescent="0.3">
      <c r="B147" s="45"/>
      <c r="C147" s="45"/>
      <c r="E147" s="42"/>
    </row>
    <row r="148" spans="2:5" s="50" customFormat="1" x14ac:dyDescent="0.3">
      <c r="B148" s="45"/>
      <c r="C148" s="45"/>
      <c r="E148" s="42"/>
    </row>
    <row r="149" spans="2:5" s="50" customFormat="1" x14ac:dyDescent="0.3">
      <c r="B149" s="45"/>
      <c r="C149" s="45"/>
      <c r="E149" s="42"/>
    </row>
    <row r="150" spans="2:5" s="50" customFormat="1" x14ac:dyDescent="0.3">
      <c r="B150" s="45"/>
      <c r="C150" s="45"/>
      <c r="E150" s="42"/>
    </row>
    <row r="151" spans="2:5" s="50" customFormat="1" x14ac:dyDescent="0.3">
      <c r="B151" s="45"/>
      <c r="C151" s="45"/>
      <c r="E151" s="42"/>
    </row>
    <row r="152" spans="2:5" s="50" customFormat="1" x14ac:dyDescent="0.3">
      <c r="B152" s="45"/>
      <c r="C152" s="45"/>
      <c r="E152" s="42"/>
    </row>
    <row r="153" spans="2:5" s="50" customFormat="1" x14ac:dyDescent="0.3">
      <c r="B153" s="45"/>
      <c r="C153" s="45"/>
      <c r="E153" s="42"/>
    </row>
    <row r="154" spans="2:5" s="50" customFormat="1" x14ac:dyDescent="0.3">
      <c r="B154" s="45"/>
      <c r="C154" s="45"/>
      <c r="E154" s="42"/>
    </row>
    <row r="155" spans="2:5" s="50" customFormat="1" x14ac:dyDescent="0.3">
      <c r="B155" s="45"/>
      <c r="C155" s="45"/>
      <c r="E155" s="42"/>
    </row>
    <row r="156" spans="2:5" s="50" customFormat="1" x14ac:dyDescent="0.3">
      <c r="B156" s="45"/>
      <c r="C156" s="45"/>
      <c r="E156" s="42"/>
    </row>
    <row r="157" spans="2:5" s="50" customFormat="1" x14ac:dyDescent="0.3">
      <c r="B157" s="45"/>
      <c r="C157" s="45"/>
      <c r="E157" s="42"/>
    </row>
    <row r="158" spans="2:5" s="50" customFormat="1" x14ac:dyDescent="0.3">
      <c r="B158" s="45"/>
      <c r="C158" s="45"/>
      <c r="E158" s="42"/>
    </row>
    <row r="159" spans="2:5" s="50" customFormat="1" x14ac:dyDescent="0.3">
      <c r="B159" s="45"/>
      <c r="C159" s="45"/>
      <c r="E159" s="42"/>
    </row>
    <row r="160" spans="2:5" s="50" customFormat="1" x14ac:dyDescent="0.3">
      <c r="B160" s="45"/>
      <c r="C160" s="45"/>
      <c r="E160" s="42"/>
    </row>
    <row r="161" spans="2:5" s="50" customFormat="1" x14ac:dyDescent="0.3">
      <c r="B161" s="45"/>
      <c r="C161" s="45"/>
      <c r="E161" s="42"/>
    </row>
    <row r="162" spans="2:5" s="50" customFormat="1" x14ac:dyDescent="0.3">
      <c r="B162" s="45"/>
      <c r="C162" s="45"/>
      <c r="E162" s="42"/>
    </row>
    <row r="163" spans="2:5" s="50" customFormat="1" x14ac:dyDescent="0.3">
      <c r="B163" s="45"/>
      <c r="C163" s="45"/>
      <c r="E163" s="42"/>
    </row>
    <row r="164" spans="2:5" s="50" customFormat="1" x14ac:dyDescent="0.3">
      <c r="B164" s="45"/>
      <c r="C164" s="45"/>
      <c r="E164" s="42"/>
    </row>
    <row r="165" spans="2:5" s="50" customFormat="1" x14ac:dyDescent="0.3">
      <c r="B165" s="45"/>
      <c r="C165" s="45"/>
      <c r="E165" s="42"/>
    </row>
    <row r="166" spans="2:5" s="50" customFormat="1" x14ac:dyDescent="0.3">
      <c r="B166" s="45"/>
      <c r="C166" s="45"/>
      <c r="E166" s="42"/>
    </row>
    <row r="167" spans="2:5" s="50" customFormat="1" x14ac:dyDescent="0.3">
      <c r="B167" s="45"/>
      <c r="C167" s="45"/>
      <c r="E167" s="42"/>
    </row>
    <row r="168" spans="2:5" s="50" customFormat="1" x14ac:dyDescent="0.3">
      <c r="B168" s="45"/>
      <c r="C168" s="45"/>
      <c r="E168" s="42"/>
    </row>
    <row r="169" spans="2:5" s="50" customFormat="1" x14ac:dyDescent="0.3">
      <c r="B169" s="45"/>
      <c r="C169" s="45"/>
      <c r="E169" s="42"/>
    </row>
    <row r="170" spans="2:5" s="50" customFormat="1" x14ac:dyDescent="0.3">
      <c r="B170" s="45"/>
      <c r="C170" s="45"/>
      <c r="E170" s="42"/>
    </row>
    <row r="171" spans="2:5" s="50" customFormat="1" x14ac:dyDescent="0.3">
      <c r="B171" s="45"/>
      <c r="C171" s="45"/>
      <c r="E171" s="42"/>
    </row>
    <row r="172" spans="2:5" s="50" customFormat="1" x14ac:dyDescent="0.3">
      <c r="B172" s="45"/>
      <c r="C172" s="45"/>
      <c r="E172" s="42"/>
    </row>
    <row r="173" spans="2:5" s="50" customFormat="1" x14ac:dyDescent="0.3">
      <c r="B173" s="45"/>
      <c r="C173" s="45"/>
      <c r="E173" s="42"/>
    </row>
    <row r="174" spans="2:5" s="50" customFormat="1" x14ac:dyDescent="0.3">
      <c r="B174" s="45"/>
      <c r="C174" s="45"/>
      <c r="E174" s="42"/>
    </row>
    <row r="175" spans="2:5" s="50" customFormat="1" x14ac:dyDescent="0.3">
      <c r="B175" s="45"/>
      <c r="C175" s="45"/>
      <c r="E175" s="42"/>
    </row>
    <row r="176" spans="2:5" s="50" customFormat="1" x14ac:dyDescent="0.3">
      <c r="B176" s="45"/>
      <c r="C176" s="45"/>
      <c r="E176" s="42"/>
    </row>
    <row r="177" spans="2:5" s="50" customFormat="1" x14ac:dyDescent="0.3">
      <c r="B177" s="45"/>
      <c r="C177" s="45"/>
      <c r="E177" s="42"/>
    </row>
    <row r="178" spans="2:5" s="50" customFormat="1" x14ac:dyDescent="0.3">
      <c r="B178" s="45"/>
      <c r="C178" s="45"/>
      <c r="E178" s="42"/>
    </row>
    <row r="179" spans="2:5" s="50" customFormat="1" x14ac:dyDescent="0.3">
      <c r="B179" s="45"/>
      <c r="C179" s="45"/>
      <c r="E179" s="42"/>
    </row>
    <row r="180" spans="2:5" s="50" customFormat="1" x14ac:dyDescent="0.3">
      <c r="B180" s="45"/>
      <c r="C180" s="45"/>
      <c r="E180" s="42"/>
    </row>
    <row r="181" spans="2:5" s="50" customFormat="1" x14ac:dyDescent="0.3">
      <c r="B181" s="45"/>
      <c r="C181" s="45"/>
      <c r="E181" s="42"/>
    </row>
    <row r="182" spans="2:5" s="50" customFormat="1" x14ac:dyDescent="0.3">
      <c r="B182" s="45"/>
      <c r="C182" s="45"/>
      <c r="E182" s="42"/>
    </row>
    <row r="183" spans="2:5" s="50" customFormat="1" x14ac:dyDescent="0.3">
      <c r="B183" s="45"/>
      <c r="C183" s="45"/>
      <c r="E183" s="42"/>
    </row>
    <row r="184" spans="2:5" s="50" customFormat="1" x14ac:dyDescent="0.3">
      <c r="B184" s="45"/>
      <c r="C184" s="45"/>
      <c r="E184" s="42"/>
    </row>
    <row r="185" spans="2:5" s="50" customFormat="1" x14ac:dyDescent="0.3">
      <c r="B185" s="45"/>
      <c r="C185" s="45"/>
      <c r="E185" s="42"/>
    </row>
    <row r="186" spans="2:5" s="50" customFormat="1" x14ac:dyDescent="0.3">
      <c r="B186" s="45"/>
      <c r="C186" s="45"/>
      <c r="E186" s="42"/>
    </row>
    <row r="187" spans="2:5" s="50" customFormat="1" x14ac:dyDescent="0.3">
      <c r="B187" s="45"/>
      <c r="C187" s="45"/>
      <c r="E187" s="42"/>
    </row>
    <row r="188" spans="2:5" s="50" customFormat="1" x14ac:dyDescent="0.3">
      <c r="B188" s="45"/>
      <c r="C188" s="45"/>
      <c r="E188" s="42"/>
    </row>
    <row r="189" spans="2:5" s="50" customFormat="1" x14ac:dyDescent="0.3">
      <c r="B189" s="45"/>
      <c r="C189" s="45"/>
      <c r="E189" s="42"/>
    </row>
    <row r="190" spans="2:5" s="50" customFormat="1" x14ac:dyDescent="0.3">
      <c r="B190" s="45"/>
      <c r="C190" s="45"/>
      <c r="E190" s="42"/>
    </row>
    <row r="191" spans="2:5" s="50" customFormat="1" x14ac:dyDescent="0.3">
      <c r="B191" s="45"/>
      <c r="C191" s="45"/>
      <c r="E191" s="42"/>
    </row>
    <row r="192" spans="2:5" s="50" customFormat="1" x14ac:dyDescent="0.3">
      <c r="B192" s="45"/>
      <c r="C192" s="45"/>
      <c r="E192" s="42"/>
    </row>
    <row r="193" spans="2:5" s="50" customFormat="1" x14ac:dyDescent="0.3">
      <c r="B193" s="45"/>
      <c r="C193" s="45"/>
      <c r="E193" s="42"/>
    </row>
    <row r="194" spans="2:5" s="50" customFormat="1" x14ac:dyDescent="0.3">
      <c r="B194" s="45"/>
      <c r="C194" s="45"/>
      <c r="E194" s="42"/>
    </row>
    <row r="195" spans="2:5" s="50" customFormat="1" x14ac:dyDescent="0.3">
      <c r="B195" s="45"/>
      <c r="C195" s="45"/>
      <c r="E195" s="42"/>
    </row>
    <row r="196" spans="2:5" s="50" customFormat="1" x14ac:dyDescent="0.3">
      <c r="B196" s="45"/>
      <c r="C196" s="45"/>
      <c r="E196" s="42"/>
    </row>
    <row r="197" spans="2:5" s="50" customFormat="1" x14ac:dyDescent="0.3">
      <c r="B197" s="45"/>
      <c r="C197" s="45"/>
      <c r="E197" s="42"/>
    </row>
    <row r="198" spans="2:5" s="50" customFormat="1" x14ac:dyDescent="0.3">
      <c r="B198" s="45"/>
      <c r="C198" s="45"/>
      <c r="E198" s="42"/>
    </row>
    <row r="199" spans="2:5" s="50" customFormat="1" x14ac:dyDescent="0.3">
      <c r="B199" s="45"/>
      <c r="C199" s="45"/>
      <c r="E199" s="42"/>
    </row>
    <row r="200" spans="2:5" s="50" customFormat="1" x14ac:dyDescent="0.3">
      <c r="B200" s="45"/>
      <c r="C200" s="45"/>
      <c r="E200" s="42"/>
    </row>
    <row r="201" spans="2:5" s="50" customFormat="1" x14ac:dyDescent="0.3">
      <c r="B201" s="45"/>
      <c r="C201" s="45"/>
      <c r="E201" s="42"/>
    </row>
    <row r="202" spans="2:5" s="50" customFormat="1" x14ac:dyDescent="0.3">
      <c r="B202" s="45"/>
      <c r="C202" s="45"/>
      <c r="E202" s="42"/>
    </row>
    <row r="203" spans="2:5" s="50" customFormat="1" x14ac:dyDescent="0.3">
      <c r="B203" s="45"/>
      <c r="C203" s="45"/>
      <c r="E203" s="42"/>
    </row>
    <row r="204" spans="2:5" s="50" customFormat="1" x14ac:dyDescent="0.3">
      <c r="B204" s="45"/>
      <c r="C204" s="45"/>
      <c r="E204" s="42"/>
    </row>
    <row r="205" spans="2:5" s="50" customFormat="1" x14ac:dyDescent="0.3">
      <c r="B205" s="45"/>
      <c r="C205" s="45"/>
      <c r="E205" s="42"/>
    </row>
    <row r="206" spans="2:5" s="50" customFormat="1" x14ac:dyDescent="0.3">
      <c r="B206" s="45"/>
      <c r="C206" s="45"/>
      <c r="E206" s="42"/>
    </row>
    <row r="207" spans="2:5" s="50" customFormat="1" x14ac:dyDescent="0.3">
      <c r="B207" s="45"/>
      <c r="C207" s="45"/>
      <c r="E207" s="42"/>
    </row>
    <row r="208" spans="2:5" s="50" customFormat="1" x14ac:dyDescent="0.3">
      <c r="B208" s="45"/>
      <c r="C208" s="45"/>
      <c r="E208" s="42"/>
    </row>
    <row r="209" spans="2:5" s="50" customFormat="1" x14ac:dyDescent="0.3">
      <c r="B209" s="45"/>
      <c r="C209" s="45"/>
      <c r="E209" s="42"/>
    </row>
    <row r="210" spans="2:5" s="50" customFormat="1" x14ac:dyDescent="0.3">
      <c r="B210" s="45"/>
      <c r="C210" s="45"/>
      <c r="E210" s="42"/>
    </row>
    <row r="211" spans="2:5" s="50" customFormat="1" x14ac:dyDescent="0.3">
      <c r="B211" s="45"/>
      <c r="C211" s="45"/>
      <c r="E211" s="42"/>
    </row>
    <row r="212" spans="2:5" s="50" customFormat="1" x14ac:dyDescent="0.3">
      <c r="B212" s="45"/>
      <c r="C212" s="45"/>
      <c r="E212" s="42"/>
    </row>
    <row r="213" spans="2:5" s="50" customFormat="1" x14ac:dyDescent="0.3">
      <c r="B213" s="45"/>
      <c r="C213" s="45"/>
      <c r="E213" s="42"/>
    </row>
    <row r="214" spans="2:5" s="50" customFormat="1" x14ac:dyDescent="0.3">
      <c r="B214" s="45"/>
      <c r="C214" s="45"/>
      <c r="E214" s="42"/>
    </row>
    <row r="215" spans="2:5" s="50" customFormat="1" x14ac:dyDescent="0.3">
      <c r="B215" s="45"/>
      <c r="C215" s="45"/>
      <c r="E215" s="42"/>
    </row>
    <row r="216" spans="2:5" s="50" customFormat="1" x14ac:dyDescent="0.3">
      <c r="B216" s="45"/>
      <c r="C216" s="45"/>
      <c r="E216" s="42"/>
    </row>
    <row r="217" spans="2:5" s="50" customFormat="1" x14ac:dyDescent="0.3">
      <c r="B217" s="45"/>
      <c r="C217" s="45"/>
      <c r="E217" s="42"/>
    </row>
    <row r="218" spans="2:5" s="50" customFormat="1" x14ac:dyDescent="0.3">
      <c r="B218" s="45"/>
      <c r="C218" s="45"/>
      <c r="E218" s="42"/>
    </row>
    <row r="219" spans="2:5" s="50" customFormat="1" x14ac:dyDescent="0.3">
      <c r="B219" s="45"/>
      <c r="C219" s="45"/>
      <c r="E219" s="42"/>
    </row>
    <row r="220" spans="2:5" s="50" customFormat="1" x14ac:dyDescent="0.3">
      <c r="B220" s="45"/>
      <c r="C220" s="45"/>
      <c r="E220" s="42"/>
    </row>
    <row r="221" spans="2:5" s="50" customFormat="1" x14ac:dyDescent="0.3">
      <c r="B221" s="45"/>
      <c r="C221" s="45"/>
      <c r="E221" s="42"/>
    </row>
    <row r="222" spans="2:5" s="50" customFormat="1" x14ac:dyDescent="0.3">
      <c r="B222" s="45"/>
      <c r="C222" s="45"/>
      <c r="E222" s="42"/>
    </row>
    <row r="223" spans="2:5" s="50" customFormat="1" x14ac:dyDescent="0.3">
      <c r="B223" s="45"/>
      <c r="C223" s="45"/>
      <c r="E223" s="42"/>
    </row>
    <row r="224" spans="2:5" s="50" customFormat="1" x14ac:dyDescent="0.3">
      <c r="B224" s="45"/>
      <c r="C224" s="45"/>
      <c r="E224" s="42"/>
    </row>
    <row r="225" spans="2:5" s="50" customFormat="1" x14ac:dyDescent="0.3">
      <c r="B225" s="45"/>
      <c r="C225" s="45"/>
      <c r="E225" s="42"/>
    </row>
    <row r="226" spans="2:5" s="50" customFormat="1" x14ac:dyDescent="0.3">
      <c r="B226" s="45"/>
      <c r="C226" s="45"/>
      <c r="E226" s="42"/>
    </row>
    <row r="227" spans="2:5" s="50" customFormat="1" x14ac:dyDescent="0.3">
      <c r="B227" s="45"/>
      <c r="C227" s="45"/>
      <c r="E227" s="42"/>
    </row>
    <row r="228" spans="2:5" s="50" customFormat="1" x14ac:dyDescent="0.3">
      <c r="B228" s="45"/>
      <c r="C228" s="45"/>
      <c r="E228" s="42"/>
    </row>
    <row r="229" spans="2:5" s="50" customFormat="1" x14ac:dyDescent="0.3">
      <c r="B229" s="45"/>
      <c r="C229" s="45"/>
      <c r="E229" s="42"/>
    </row>
    <row r="230" spans="2:5" s="50" customFormat="1" x14ac:dyDescent="0.3">
      <c r="B230" s="45"/>
      <c r="C230" s="45"/>
      <c r="E230" s="42"/>
    </row>
    <row r="231" spans="2:5" s="50" customFormat="1" x14ac:dyDescent="0.3">
      <c r="B231" s="45"/>
      <c r="C231" s="45"/>
      <c r="E231" s="42"/>
    </row>
    <row r="232" spans="2:5" s="50" customFormat="1" x14ac:dyDescent="0.3">
      <c r="B232" s="45"/>
      <c r="C232" s="45"/>
      <c r="E232" s="42"/>
    </row>
    <row r="233" spans="2:5" s="50" customFormat="1" x14ac:dyDescent="0.3">
      <c r="B233" s="45"/>
      <c r="C233" s="45"/>
      <c r="E233" s="42"/>
    </row>
    <row r="234" spans="2:5" s="50" customFormat="1" x14ac:dyDescent="0.3">
      <c r="B234" s="45"/>
      <c r="C234" s="45"/>
      <c r="E234" s="42"/>
    </row>
    <row r="235" spans="2:5" s="50" customFormat="1" x14ac:dyDescent="0.3">
      <c r="B235" s="45"/>
      <c r="C235" s="45"/>
      <c r="E235" s="42"/>
    </row>
    <row r="236" spans="2:5" s="50" customFormat="1" x14ac:dyDescent="0.3">
      <c r="B236" s="45"/>
      <c r="C236" s="45"/>
      <c r="E236" s="42"/>
    </row>
    <row r="237" spans="2:5" s="50" customFormat="1" x14ac:dyDescent="0.3">
      <c r="B237" s="45"/>
      <c r="C237" s="45"/>
      <c r="E237" s="42"/>
    </row>
    <row r="238" spans="2:5" s="50" customFormat="1" x14ac:dyDescent="0.3">
      <c r="B238" s="45"/>
      <c r="C238" s="45"/>
      <c r="E238" s="42"/>
    </row>
    <row r="239" spans="2:5" s="50" customFormat="1" x14ac:dyDescent="0.3">
      <c r="B239" s="45"/>
      <c r="C239" s="45"/>
      <c r="E239" s="42"/>
    </row>
    <row r="240" spans="2:5" s="50" customFormat="1" x14ac:dyDescent="0.3">
      <c r="B240" s="45"/>
      <c r="C240" s="45"/>
      <c r="E240" s="42"/>
    </row>
    <row r="241" spans="2:5" s="50" customFormat="1" x14ac:dyDescent="0.3">
      <c r="B241" s="45"/>
      <c r="C241" s="45"/>
      <c r="E241" s="42"/>
    </row>
    <row r="242" spans="2:5" s="50" customFormat="1" x14ac:dyDescent="0.3">
      <c r="B242" s="45"/>
      <c r="C242" s="45"/>
      <c r="E242" s="42"/>
    </row>
    <row r="243" spans="2:5" s="50" customFormat="1" x14ac:dyDescent="0.3">
      <c r="B243" s="45"/>
      <c r="C243" s="45"/>
      <c r="E243" s="42"/>
    </row>
    <row r="244" spans="2:5" s="50" customFormat="1" x14ac:dyDescent="0.3">
      <c r="B244" s="45"/>
      <c r="C244" s="45"/>
      <c r="E244" s="42"/>
    </row>
    <row r="245" spans="2:5" s="50" customFormat="1" x14ac:dyDescent="0.3">
      <c r="B245" s="45"/>
      <c r="C245" s="45"/>
      <c r="E245" s="42"/>
    </row>
    <row r="246" spans="2:5" s="50" customFormat="1" x14ac:dyDescent="0.3">
      <c r="B246" s="45"/>
      <c r="C246" s="45"/>
      <c r="E246" s="42"/>
    </row>
    <row r="247" spans="2:5" s="50" customFormat="1" x14ac:dyDescent="0.3">
      <c r="B247" s="45"/>
      <c r="C247" s="45"/>
      <c r="E247" s="42"/>
    </row>
    <row r="248" spans="2:5" s="50" customFormat="1" x14ac:dyDescent="0.3">
      <c r="B248" s="45"/>
      <c r="C248" s="45"/>
      <c r="E248" s="42"/>
    </row>
    <row r="249" spans="2:5" s="50" customFormat="1" x14ac:dyDescent="0.3">
      <c r="B249" s="45"/>
      <c r="C249" s="45"/>
      <c r="E249" s="42"/>
    </row>
    <row r="250" spans="2:5" s="50" customFormat="1" x14ac:dyDescent="0.3">
      <c r="B250" s="45"/>
      <c r="C250" s="45"/>
      <c r="E250" s="42"/>
    </row>
    <row r="251" spans="2:5" s="50" customFormat="1" x14ac:dyDescent="0.3">
      <c r="B251" s="45"/>
      <c r="C251" s="45"/>
      <c r="E251" s="42"/>
    </row>
    <row r="252" spans="2:5" s="50" customFormat="1" x14ac:dyDescent="0.3">
      <c r="B252" s="45"/>
      <c r="C252" s="45"/>
      <c r="E252" s="42"/>
    </row>
    <row r="253" spans="2:5" s="50" customFormat="1" x14ac:dyDescent="0.3">
      <c r="B253" s="45"/>
      <c r="C253" s="45"/>
      <c r="E253" s="42"/>
    </row>
    <row r="254" spans="2:5" s="50" customFormat="1" x14ac:dyDescent="0.3">
      <c r="B254" s="45"/>
      <c r="C254" s="45"/>
      <c r="E254" s="42"/>
    </row>
    <row r="255" spans="2:5" s="50" customFormat="1" x14ac:dyDescent="0.3">
      <c r="B255" s="45"/>
      <c r="C255" s="45"/>
      <c r="E255" s="42"/>
    </row>
    <row r="256" spans="2:5" s="50" customFormat="1" x14ac:dyDescent="0.3">
      <c r="B256" s="45"/>
      <c r="C256" s="45"/>
      <c r="E256" s="42"/>
    </row>
    <row r="257" spans="2:5" s="50" customFormat="1" x14ac:dyDescent="0.3">
      <c r="B257" s="45"/>
      <c r="C257" s="45"/>
      <c r="E257" s="42"/>
    </row>
    <row r="258" spans="2:5" s="50" customFormat="1" x14ac:dyDescent="0.3">
      <c r="B258" s="45"/>
      <c r="C258" s="45"/>
      <c r="E258" s="42"/>
    </row>
    <row r="259" spans="2:5" s="50" customFormat="1" x14ac:dyDescent="0.3">
      <c r="B259" s="45"/>
      <c r="C259" s="45"/>
      <c r="E259" s="42"/>
    </row>
    <row r="260" spans="2:5" s="50" customFormat="1" x14ac:dyDescent="0.3">
      <c r="B260" s="45"/>
      <c r="C260" s="45"/>
      <c r="E260" s="42"/>
    </row>
    <row r="261" spans="2:5" s="50" customFormat="1" x14ac:dyDescent="0.3">
      <c r="B261" s="45"/>
      <c r="C261" s="45"/>
      <c r="E261" s="42"/>
    </row>
    <row r="262" spans="2:5" s="50" customFormat="1" x14ac:dyDescent="0.3">
      <c r="B262" s="45"/>
      <c r="C262" s="45"/>
      <c r="E262" s="42"/>
    </row>
    <row r="263" spans="2:5" s="50" customFormat="1" x14ac:dyDescent="0.3">
      <c r="B263" s="45"/>
      <c r="C263" s="45"/>
      <c r="E263" s="42"/>
    </row>
    <row r="264" spans="2:5" s="50" customFormat="1" x14ac:dyDescent="0.3">
      <c r="B264" s="45"/>
      <c r="C264" s="45"/>
      <c r="E264" s="42"/>
    </row>
    <row r="265" spans="2:5" s="50" customFormat="1" x14ac:dyDescent="0.3">
      <c r="B265" s="45"/>
      <c r="C265" s="45"/>
      <c r="E265" s="42"/>
    </row>
    <row r="266" spans="2:5" s="50" customFormat="1" x14ac:dyDescent="0.3">
      <c r="B266" s="45"/>
      <c r="C266" s="45"/>
      <c r="E266" s="42"/>
    </row>
    <row r="267" spans="2:5" s="50" customFormat="1" x14ac:dyDescent="0.3">
      <c r="B267" s="45"/>
      <c r="C267" s="45"/>
      <c r="E267" s="42"/>
    </row>
    <row r="268" spans="2:5" s="50" customFormat="1" x14ac:dyDescent="0.3">
      <c r="B268" s="45"/>
      <c r="C268" s="45"/>
      <c r="E268" s="42"/>
    </row>
    <row r="269" spans="2:5" s="50" customFormat="1" x14ac:dyDescent="0.3">
      <c r="B269" s="45"/>
      <c r="C269" s="45"/>
      <c r="E269" s="42"/>
    </row>
    <row r="270" spans="2:5" s="50" customFormat="1" x14ac:dyDescent="0.3">
      <c r="B270" s="45"/>
      <c r="C270" s="45"/>
      <c r="E270" s="42"/>
    </row>
    <row r="271" spans="2:5" s="50" customFormat="1" x14ac:dyDescent="0.3">
      <c r="B271" s="45"/>
      <c r="C271" s="45"/>
      <c r="E271" s="42"/>
    </row>
    <row r="272" spans="2:5" s="50" customFormat="1" x14ac:dyDescent="0.3">
      <c r="B272" s="45"/>
      <c r="C272" s="45"/>
      <c r="E272" s="42"/>
    </row>
    <row r="273" spans="2:5" s="50" customFormat="1" x14ac:dyDescent="0.3">
      <c r="B273" s="45"/>
      <c r="C273" s="45"/>
      <c r="E273" s="42"/>
    </row>
    <row r="274" spans="2:5" s="50" customFormat="1" x14ac:dyDescent="0.3">
      <c r="B274" s="45"/>
      <c r="C274" s="45"/>
      <c r="E274" s="42"/>
    </row>
    <row r="275" spans="2:5" s="50" customFormat="1" x14ac:dyDescent="0.3">
      <c r="B275" s="45"/>
      <c r="C275" s="45"/>
      <c r="E275" s="42"/>
    </row>
    <row r="276" spans="2:5" s="50" customFormat="1" x14ac:dyDescent="0.3">
      <c r="B276" s="45"/>
      <c r="C276" s="45"/>
      <c r="E276" s="42"/>
    </row>
    <row r="277" spans="2:5" s="50" customFormat="1" x14ac:dyDescent="0.3">
      <c r="B277" s="45"/>
      <c r="C277" s="45"/>
      <c r="E277" s="42"/>
    </row>
    <row r="278" spans="2:5" s="50" customFormat="1" x14ac:dyDescent="0.3">
      <c r="B278" s="45"/>
      <c r="C278" s="45"/>
      <c r="E278" s="42"/>
    </row>
    <row r="279" spans="2:5" s="50" customFormat="1" x14ac:dyDescent="0.3">
      <c r="B279" s="45"/>
      <c r="C279" s="45"/>
      <c r="E279" s="42"/>
    </row>
    <row r="280" spans="2:5" s="50" customFormat="1" x14ac:dyDescent="0.3">
      <c r="B280" s="45"/>
      <c r="C280" s="45"/>
      <c r="E280" s="42"/>
    </row>
    <row r="281" spans="2:5" s="50" customFormat="1" x14ac:dyDescent="0.3">
      <c r="B281" s="45"/>
      <c r="C281" s="45"/>
      <c r="E281" s="42"/>
    </row>
    <row r="282" spans="2:5" s="50" customFormat="1" x14ac:dyDescent="0.3">
      <c r="B282" s="45"/>
      <c r="C282" s="45"/>
      <c r="E282" s="42"/>
    </row>
    <row r="283" spans="2:5" s="50" customFormat="1" x14ac:dyDescent="0.3">
      <c r="B283" s="45"/>
      <c r="C283" s="45"/>
      <c r="E283" s="42"/>
    </row>
    <row r="284" spans="2:5" s="50" customFormat="1" x14ac:dyDescent="0.3">
      <c r="B284" s="45"/>
      <c r="C284" s="45"/>
      <c r="E284" s="42"/>
    </row>
    <row r="285" spans="2:5" s="50" customFormat="1" x14ac:dyDescent="0.3">
      <c r="B285" s="45"/>
      <c r="C285" s="45"/>
      <c r="E285" s="42"/>
    </row>
    <row r="286" spans="2:5" s="50" customFormat="1" x14ac:dyDescent="0.3">
      <c r="B286" s="45"/>
      <c r="C286" s="45"/>
      <c r="E286" s="42"/>
    </row>
    <row r="287" spans="2:5" s="50" customFormat="1" x14ac:dyDescent="0.3">
      <c r="B287" s="45"/>
      <c r="C287" s="45"/>
      <c r="E287" s="42"/>
    </row>
    <row r="288" spans="2:5" s="50" customFormat="1" x14ac:dyDescent="0.3">
      <c r="B288" s="45"/>
      <c r="C288" s="45"/>
      <c r="E288" s="42"/>
    </row>
    <row r="289" spans="2:5" s="50" customFormat="1" x14ac:dyDescent="0.3">
      <c r="B289" s="45"/>
      <c r="C289" s="45"/>
      <c r="E289" s="42"/>
    </row>
    <row r="290" spans="2:5" s="50" customFormat="1" x14ac:dyDescent="0.3">
      <c r="B290" s="45"/>
      <c r="C290" s="45"/>
      <c r="E290" s="42"/>
    </row>
    <row r="291" spans="2:5" s="50" customFormat="1" x14ac:dyDescent="0.3">
      <c r="B291" s="45"/>
      <c r="C291" s="45"/>
      <c r="E291" s="42"/>
    </row>
    <row r="292" spans="2:5" s="50" customFormat="1" x14ac:dyDescent="0.3">
      <c r="B292" s="45"/>
      <c r="C292" s="45"/>
      <c r="E292" s="42"/>
    </row>
    <row r="293" spans="2:5" s="50" customFormat="1" x14ac:dyDescent="0.3">
      <c r="B293" s="45"/>
      <c r="C293" s="45"/>
      <c r="E293" s="42"/>
    </row>
    <row r="294" spans="2:5" s="50" customFormat="1" x14ac:dyDescent="0.3">
      <c r="B294" s="45"/>
      <c r="C294" s="45"/>
      <c r="E294" s="42"/>
    </row>
    <row r="295" spans="2:5" s="50" customFormat="1" x14ac:dyDescent="0.3">
      <c r="B295" s="45"/>
      <c r="C295" s="45"/>
      <c r="E295" s="42"/>
    </row>
    <row r="296" spans="2:5" s="50" customFormat="1" x14ac:dyDescent="0.3">
      <c r="B296" s="45"/>
      <c r="C296" s="45"/>
      <c r="E296" s="42"/>
    </row>
    <row r="297" spans="2:5" s="50" customFormat="1" x14ac:dyDescent="0.3">
      <c r="B297" s="45"/>
      <c r="C297" s="45"/>
      <c r="E297" s="42"/>
    </row>
    <row r="298" spans="2:5" s="50" customFormat="1" x14ac:dyDescent="0.3">
      <c r="B298" s="45"/>
      <c r="C298" s="45"/>
      <c r="E298" s="42"/>
    </row>
    <row r="299" spans="2:5" s="50" customFormat="1" x14ac:dyDescent="0.3">
      <c r="B299" s="45"/>
      <c r="C299" s="45"/>
      <c r="E299" s="42"/>
    </row>
    <row r="300" spans="2:5" s="50" customFormat="1" x14ac:dyDescent="0.3">
      <c r="B300" s="45"/>
      <c r="C300" s="45"/>
      <c r="E300" s="42"/>
    </row>
    <row r="301" spans="2:5" s="50" customFormat="1" x14ac:dyDescent="0.3">
      <c r="B301" s="45"/>
      <c r="C301" s="45"/>
      <c r="E301" s="42"/>
    </row>
    <row r="302" spans="2:5" s="50" customFormat="1" x14ac:dyDescent="0.3">
      <c r="B302" s="45"/>
      <c r="C302" s="45"/>
      <c r="E302" s="42"/>
    </row>
    <row r="303" spans="2:5" s="50" customFormat="1" x14ac:dyDescent="0.3">
      <c r="B303" s="45"/>
      <c r="C303" s="45"/>
      <c r="E303" s="42"/>
    </row>
    <row r="304" spans="2:5" s="50" customFormat="1" x14ac:dyDescent="0.3">
      <c r="B304" s="45"/>
      <c r="C304" s="45"/>
      <c r="E304" s="42"/>
    </row>
    <row r="305" spans="2:5" s="50" customFormat="1" x14ac:dyDescent="0.3">
      <c r="B305" s="45"/>
      <c r="C305" s="45"/>
      <c r="E305" s="42"/>
    </row>
    <row r="306" spans="2:5" s="50" customFormat="1" x14ac:dyDescent="0.3">
      <c r="B306" s="45"/>
      <c r="C306" s="45"/>
      <c r="E306" s="42"/>
    </row>
    <row r="307" spans="2:5" s="50" customFormat="1" x14ac:dyDescent="0.3">
      <c r="B307" s="45"/>
      <c r="C307" s="45"/>
      <c r="E307" s="42"/>
    </row>
    <row r="308" spans="2:5" s="50" customFormat="1" x14ac:dyDescent="0.3">
      <c r="B308" s="45"/>
      <c r="C308" s="45"/>
      <c r="E308" s="42"/>
    </row>
    <row r="309" spans="2:5" s="50" customFormat="1" x14ac:dyDescent="0.3">
      <c r="B309" s="45"/>
      <c r="C309" s="45"/>
      <c r="E309" s="42"/>
    </row>
    <row r="310" spans="2:5" s="50" customFormat="1" x14ac:dyDescent="0.3">
      <c r="B310" s="45"/>
      <c r="C310" s="45"/>
      <c r="E310" s="42"/>
    </row>
    <row r="311" spans="2:5" s="50" customFormat="1" x14ac:dyDescent="0.3">
      <c r="B311" s="45"/>
      <c r="C311" s="45"/>
      <c r="E311" s="42"/>
    </row>
    <row r="312" spans="2:5" s="50" customFormat="1" x14ac:dyDescent="0.3">
      <c r="B312" s="45"/>
      <c r="C312" s="45"/>
      <c r="E312" s="42"/>
    </row>
    <row r="313" spans="2:5" s="50" customFormat="1" x14ac:dyDescent="0.3">
      <c r="B313" s="45"/>
      <c r="C313" s="45"/>
      <c r="E313" s="42"/>
    </row>
    <row r="314" spans="2:5" s="50" customFormat="1" x14ac:dyDescent="0.3">
      <c r="B314" s="45"/>
      <c r="C314" s="45"/>
      <c r="E314" s="42"/>
    </row>
    <row r="315" spans="2:5" s="50" customFormat="1" x14ac:dyDescent="0.3">
      <c r="B315" s="45"/>
      <c r="C315" s="45"/>
      <c r="E315" s="42"/>
    </row>
    <row r="316" spans="2:5" s="50" customFormat="1" x14ac:dyDescent="0.3">
      <c r="B316" s="45"/>
      <c r="C316" s="45"/>
      <c r="E316" s="42"/>
    </row>
    <row r="317" spans="2:5" s="50" customFormat="1" x14ac:dyDescent="0.3">
      <c r="B317" s="45"/>
      <c r="C317" s="45"/>
      <c r="E317" s="42"/>
    </row>
    <row r="318" spans="2:5" s="50" customFormat="1" x14ac:dyDescent="0.3">
      <c r="B318" s="45"/>
      <c r="C318" s="45"/>
      <c r="E318" s="42"/>
    </row>
    <row r="319" spans="2:5" s="50" customFormat="1" x14ac:dyDescent="0.3">
      <c r="B319" s="45"/>
      <c r="C319" s="45"/>
      <c r="E319" s="42"/>
    </row>
    <row r="320" spans="2:5" s="50" customFormat="1" x14ac:dyDescent="0.3">
      <c r="B320" s="45"/>
      <c r="C320" s="45"/>
      <c r="E320" s="42"/>
    </row>
    <row r="321" spans="2:5" s="50" customFormat="1" x14ac:dyDescent="0.3">
      <c r="B321" s="45"/>
      <c r="C321" s="45"/>
      <c r="E321" s="42"/>
    </row>
    <row r="322" spans="2:5" s="50" customFormat="1" x14ac:dyDescent="0.3">
      <c r="B322" s="45"/>
      <c r="C322" s="45"/>
      <c r="E322" s="42"/>
    </row>
    <row r="323" spans="2:5" s="50" customFormat="1" x14ac:dyDescent="0.3">
      <c r="B323" s="45"/>
      <c r="C323" s="45"/>
      <c r="E323" s="42"/>
    </row>
    <row r="324" spans="2:5" s="50" customFormat="1" x14ac:dyDescent="0.3">
      <c r="B324" s="45"/>
      <c r="C324" s="45"/>
      <c r="E324" s="42"/>
    </row>
    <row r="325" spans="2:5" s="50" customFormat="1" x14ac:dyDescent="0.3">
      <c r="B325" s="45"/>
      <c r="C325" s="45"/>
      <c r="E325" s="42"/>
    </row>
    <row r="326" spans="2:5" s="50" customFormat="1" x14ac:dyDescent="0.3">
      <c r="B326" s="45"/>
      <c r="C326" s="45"/>
      <c r="E326" s="42"/>
    </row>
    <row r="327" spans="2:5" s="50" customFormat="1" x14ac:dyDescent="0.3">
      <c r="B327" s="45"/>
      <c r="C327" s="45"/>
      <c r="E327" s="42"/>
    </row>
    <row r="328" spans="2:5" s="50" customFormat="1" x14ac:dyDescent="0.3">
      <c r="B328" s="45"/>
      <c r="C328" s="45"/>
      <c r="E328" s="42"/>
    </row>
    <row r="329" spans="2:5" s="50" customFormat="1" x14ac:dyDescent="0.3">
      <c r="B329" s="45"/>
      <c r="C329" s="45"/>
      <c r="E329" s="42"/>
    </row>
    <row r="330" spans="2:5" s="50" customFormat="1" x14ac:dyDescent="0.3">
      <c r="B330" s="45"/>
      <c r="C330" s="45"/>
      <c r="E330" s="42"/>
    </row>
    <row r="331" spans="2:5" s="50" customFormat="1" x14ac:dyDescent="0.3">
      <c r="B331" s="45"/>
      <c r="C331" s="45"/>
      <c r="E331" s="42"/>
    </row>
    <row r="332" spans="2:5" s="50" customFormat="1" x14ac:dyDescent="0.3">
      <c r="B332" s="45"/>
      <c r="C332" s="45"/>
      <c r="E332" s="42"/>
    </row>
    <row r="333" spans="2:5" s="50" customFormat="1" x14ac:dyDescent="0.3">
      <c r="B333" s="45"/>
      <c r="C333" s="45"/>
      <c r="E333" s="42"/>
    </row>
    <row r="334" spans="2:5" s="50" customFormat="1" x14ac:dyDescent="0.3">
      <c r="B334" s="45"/>
      <c r="C334" s="45"/>
      <c r="E334" s="42"/>
    </row>
    <row r="335" spans="2:5" s="50" customFormat="1" x14ac:dyDescent="0.3">
      <c r="B335" s="45"/>
      <c r="C335" s="45"/>
      <c r="E335" s="42"/>
    </row>
    <row r="336" spans="2:5" s="50" customFormat="1" x14ac:dyDescent="0.3">
      <c r="B336" s="45"/>
      <c r="C336" s="45"/>
      <c r="E336" s="42"/>
    </row>
    <row r="337" spans="2:5" s="50" customFormat="1" x14ac:dyDescent="0.3">
      <c r="B337" s="45"/>
      <c r="C337" s="45"/>
      <c r="E337" s="42"/>
    </row>
    <row r="338" spans="2:5" s="50" customFormat="1" x14ac:dyDescent="0.3">
      <c r="B338" s="45"/>
      <c r="C338" s="45"/>
      <c r="E338" s="42"/>
    </row>
    <row r="339" spans="2:5" s="50" customFormat="1" x14ac:dyDescent="0.3">
      <c r="B339" s="45"/>
      <c r="C339" s="45"/>
      <c r="E339" s="42"/>
    </row>
    <row r="340" spans="2:5" s="50" customFormat="1" x14ac:dyDescent="0.3">
      <c r="B340" s="45"/>
      <c r="C340" s="45"/>
      <c r="E340" s="42"/>
    </row>
    <row r="341" spans="2:5" s="50" customFormat="1" x14ac:dyDescent="0.3">
      <c r="B341" s="45"/>
      <c r="C341" s="45"/>
      <c r="E341" s="42"/>
    </row>
    <row r="342" spans="2:5" s="50" customFormat="1" x14ac:dyDescent="0.3">
      <c r="B342" s="45"/>
      <c r="C342" s="45"/>
      <c r="E342" s="42"/>
    </row>
    <row r="343" spans="2:5" s="50" customFormat="1" x14ac:dyDescent="0.3">
      <c r="B343" s="45"/>
      <c r="C343" s="45"/>
      <c r="E343" s="42"/>
    </row>
    <row r="344" spans="2:5" s="50" customFormat="1" x14ac:dyDescent="0.3">
      <c r="B344" s="45"/>
      <c r="C344" s="45"/>
      <c r="E344" s="42"/>
    </row>
    <row r="345" spans="2:5" s="50" customFormat="1" x14ac:dyDescent="0.3">
      <c r="B345" s="45"/>
      <c r="C345" s="45"/>
      <c r="E345" s="42"/>
    </row>
    <row r="346" spans="2:5" s="50" customFormat="1" x14ac:dyDescent="0.3">
      <c r="B346" s="45"/>
      <c r="C346" s="45"/>
      <c r="E346" s="42"/>
    </row>
    <row r="347" spans="2:5" s="50" customFormat="1" x14ac:dyDescent="0.3">
      <c r="B347" s="45"/>
      <c r="C347" s="45"/>
      <c r="E347" s="42"/>
    </row>
    <row r="348" spans="2:5" s="50" customFormat="1" x14ac:dyDescent="0.3">
      <c r="B348" s="45"/>
      <c r="C348" s="45"/>
      <c r="E348" s="42"/>
    </row>
    <row r="349" spans="2:5" s="50" customFormat="1" x14ac:dyDescent="0.3">
      <c r="B349" s="45"/>
      <c r="C349" s="45"/>
      <c r="E349" s="42"/>
    </row>
    <row r="350" spans="2:5" s="50" customFormat="1" x14ac:dyDescent="0.3">
      <c r="B350" s="45"/>
      <c r="C350" s="45"/>
      <c r="E350" s="42"/>
    </row>
    <row r="351" spans="2:5" s="50" customFormat="1" x14ac:dyDescent="0.3">
      <c r="B351" s="45"/>
      <c r="C351" s="45"/>
      <c r="E351" s="42"/>
    </row>
    <row r="352" spans="2:5" s="50" customFormat="1" x14ac:dyDescent="0.3">
      <c r="B352" s="45"/>
      <c r="C352" s="45"/>
      <c r="E352" s="42"/>
    </row>
    <row r="353" spans="2:5" s="50" customFormat="1" x14ac:dyDescent="0.3">
      <c r="B353" s="45"/>
      <c r="C353" s="45"/>
      <c r="E353" s="42"/>
    </row>
    <row r="354" spans="2:5" s="50" customFormat="1" x14ac:dyDescent="0.3">
      <c r="B354" s="45"/>
      <c r="C354" s="45"/>
      <c r="E354" s="42"/>
    </row>
    <row r="355" spans="2:5" s="50" customFormat="1" x14ac:dyDescent="0.3">
      <c r="B355" s="45"/>
      <c r="C355" s="45"/>
      <c r="E355" s="42"/>
    </row>
    <row r="356" spans="2:5" s="50" customFormat="1" x14ac:dyDescent="0.3">
      <c r="B356" s="45"/>
      <c r="C356" s="45"/>
      <c r="E356" s="42"/>
    </row>
    <row r="357" spans="2:5" s="50" customFormat="1" x14ac:dyDescent="0.3">
      <c r="B357" s="45"/>
      <c r="C357" s="45"/>
      <c r="E357" s="42"/>
    </row>
    <row r="358" spans="2:5" s="50" customFormat="1" x14ac:dyDescent="0.3">
      <c r="B358" s="45"/>
      <c r="C358" s="45"/>
      <c r="E358" s="42"/>
    </row>
    <row r="359" spans="2:5" s="50" customFormat="1" x14ac:dyDescent="0.3">
      <c r="B359" s="45"/>
      <c r="C359" s="45"/>
      <c r="E359" s="42"/>
    </row>
    <row r="360" spans="2:5" s="50" customFormat="1" x14ac:dyDescent="0.3">
      <c r="B360" s="45"/>
      <c r="C360" s="45"/>
      <c r="E360" s="42"/>
    </row>
    <row r="361" spans="2:5" s="50" customFormat="1" x14ac:dyDescent="0.3">
      <c r="B361" s="45"/>
      <c r="C361" s="45"/>
      <c r="E361" s="42"/>
    </row>
    <row r="362" spans="2:5" s="50" customFormat="1" x14ac:dyDescent="0.3">
      <c r="B362" s="45"/>
      <c r="C362" s="45"/>
      <c r="E362" s="42"/>
    </row>
    <row r="363" spans="2:5" s="50" customFormat="1" x14ac:dyDescent="0.3">
      <c r="B363" s="45"/>
      <c r="C363" s="45"/>
      <c r="E363" s="42"/>
    </row>
    <row r="364" spans="2:5" s="50" customFormat="1" x14ac:dyDescent="0.3">
      <c r="B364" s="45"/>
      <c r="C364" s="45"/>
      <c r="E364" s="42"/>
    </row>
    <row r="365" spans="2:5" s="50" customFormat="1" x14ac:dyDescent="0.3">
      <c r="B365" s="45"/>
      <c r="C365" s="45"/>
      <c r="E365" s="42"/>
    </row>
    <row r="366" spans="2:5" s="50" customFormat="1" x14ac:dyDescent="0.3">
      <c r="B366" s="45"/>
      <c r="C366" s="45"/>
      <c r="E366" s="42"/>
    </row>
    <row r="367" spans="2:5" s="50" customFormat="1" x14ac:dyDescent="0.3">
      <c r="B367" s="45"/>
      <c r="C367" s="45"/>
      <c r="E367" s="42"/>
    </row>
    <row r="368" spans="2:5" s="50" customFormat="1" x14ac:dyDescent="0.3">
      <c r="B368" s="45"/>
      <c r="C368" s="45"/>
      <c r="E368" s="42"/>
    </row>
    <row r="369" spans="2:5" s="50" customFormat="1" x14ac:dyDescent="0.3">
      <c r="B369" s="45"/>
      <c r="C369" s="45"/>
      <c r="E369" s="42"/>
    </row>
    <row r="370" spans="2:5" s="50" customFormat="1" x14ac:dyDescent="0.3">
      <c r="B370" s="45"/>
      <c r="C370" s="45"/>
      <c r="E370" s="42"/>
    </row>
    <row r="371" spans="2:5" s="50" customFormat="1" x14ac:dyDescent="0.3">
      <c r="B371" s="45"/>
      <c r="C371" s="45"/>
      <c r="E371" s="42"/>
    </row>
    <row r="372" spans="2:5" s="50" customFormat="1" x14ac:dyDescent="0.3">
      <c r="B372" s="45"/>
      <c r="C372" s="45"/>
      <c r="E372" s="42"/>
    </row>
    <row r="373" spans="2:5" s="50" customFormat="1" x14ac:dyDescent="0.3">
      <c r="B373" s="45"/>
      <c r="C373" s="45"/>
      <c r="E373" s="42"/>
    </row>
    <row r="374" spans="2:5" s="50" customFormat="1" x14ac:dyDescent="0.3">
      <c r="B374" s="45"/>
      <c r="C374" s="45"/>
      <c r="E374" s="42"/>
    </row>
    <row r="375" spans="2:5" s="50" customFormat="1" x14ac:dyDescent="0.3">
      <c r="B375" s="45"/>
      <c r="C375" s="45"/>
      <c r="E375" s="42"/>
    </row>
    <row r="376" spans="2:5" s="50" customFormat="1" x14ac:dyDescent="0.3">
      <c r="B376" s="45"/>
      <c r="C376" s="45"/>
      <c r="E376" s="42"/>
    </row>
    <row r="377" spans="2:5" s="50" customFormat="1" x14ac:dyDescent="0.3">
      <c r="B377" s="45"/>
      <c r="C377" s="45"/>
      <c r="E377" s="42"/>
    </row>
    <row r="378" spans="2:5" s="50" customFormat="1" x14ac:dyDescent="0.3">
      <c r="B378" s="45"/>
      <c r="C378" s="45"/>
      <c r="E378" s="42"/>
    </row>
    <row r="379" spans="2:5" s="50" customFormat="1" x14ac:dyDescent="0.3">
      <c r="B379" s="45"/>
      <c r="C379" s="45"/>
      <c r="E379" s="42"/>
    </row>
    <row r="380" spans="2:5" s="50" customFormat="1" x14ac:dyDescent="0.3">
      <c r="B380" s="45"/>
      <c r="C380" s="45"/>
      <c r="E380" s="42"/>
    </row>
    <row r="381" spans="2:5" s="50" customFormat="1" x14ac:dyDescent="0.3">
      <c r="B381" s="45"/>
      <c r="C381" s="45"/>
      <c r="E381" s="42"/>
    </row>
    <row r="382" spans="2:5" s="50" customFormat="1" x14ac:dyDescent="0.3">
      <c r="B382" s="45"/>
      <c r="C382" s="45"/>
      <c r="E382" s="42"/>
    </row>
    <row r="383" spans="2:5" s="50" customFormat="1" x14ac:dyDescent="0.3">
      <c r="B383" s="45"/>
      <c r="C383" s="45"/>
      <c r="E383" s="42"/>
    </row>
    <row r="384" spans="2:5" s="50" customFormat="1" x14ac:dyDescent="0.3">
      <c r="B384" s="45"/>
      <c r="C384" s="45"/>
      <c r="E384" s="42"/>
    </row>
    <row r="385" spans="2:5" s="50" customFormat="1" x14ac:dyDescent="0.3">
      <c r="B385" s="45"/>
      <c r="C385" s="45"/>
      <c r="E385" s="42"/>
    </row>
    <row r="386" spans="2:5" s="50" customFormat="1" x14ac:dyDescent="0.3">
      <c r="B386" s="45"/>
      <c r="C386" s="45"/>
      <c r="E386" s="42"/>
    </row>
    <row r="387" spans="2:5" s="50" customFormat="1" x14ac:dyDescent="0.3">
      <c r="B387" s="45"/>
      <c r="C387" s="45"/>
      <c r="E387" s="42"/>
    </row>
    <row r="388" spans="2:5" s="50" customFormat="1" x14ac:dyDescent="0.3">
      <c r="B388" s="45"/>
      <c r="C388" s="45"/>
      <c r="E388" s="42"/>
    </row>
    <row r="389" spans="2:5" s="50" customFormat="1" x14ac:dyDescent="0.3">
      <c r="B389" s="45"/>
      <c r="C389" s="45"/>
      <c r="E389" s="42"/>
    </row>
    <row r="390" spans="2:5" s="50" customFormat="1" x14ac:dyDescent="0.3">
      <c r="B390" s="45"/>
      <c r="C390" s="45"/>
      <c r="E390" s="42"/>
    </row>
    <row r="391" spans="2:5" s="50" customFormat="1" x14ac:dyDescent="0.3">
      <c r="B391" s="45"/>
      <c r="C391" s="45"/>
      <c r="E391" s="42"/>
    </row>
    <row r="392" spans="2:5" s="50" customFormat="1" x14ac:dyDescent="0.3">
      <c r="B392" s="45"/>
      <c r="C392" s="45"/>
      <c r="E392" s="42"/>
    </row>
    <row r="393" spans="2:5" s="50" customFormat="1" x14ac:dyDescent="0.3">
      <c r="B393" s="45"/>
      <c r="C393" s="45"/>
      <c r="E393" s="42"/>
    </row>
    <row r="394" spans="2:5" s="50" customFormat="1" x14ac:dyDescent="0.3">
      <c r="B394" s="45"/>
      <c r="C394" s="45"/>
      <c r="E394" s="42"/>
    </row>
    <row r="395" spans="2:5" s="50" customFormat="1" x14ac:dyDescent="0.3">
      <c r="B395" s="45"/>
      <c r="C395" s="45"/>
      <c r="E395" s="42"/>
    </row>
    <row r="396" spans="2:5" s="50" customFormat="1" x14ac:dyDescent="0.3">
      <c r="B396" s="45"/>
      <c r="C396" s="45"/>
      <c r="E396" s="42"/>
    </row>
    <row r="397" spans="2:5" s="50" customFormat="1" x14ac:dyDescent="0.3">
      <c r="B397" s="45"/>
      <c r="C397" s="45"/>
      <c r="E397" s="42"/>
    </row>
    <row r="398" spans="2:5" s="50" customFormat="1" x14ac:dyDescent="0.3">
      <c r="B398" s="45"/>
      <c r="C398" s="45"/>
      <c r="E398" s="42"/>
    </row>
    <row r="399" spans="2:5" s="50" customFormat="1" x14ac:dyDescent="0.3">
      <c r="B399" s="45"/>
      <c r="C399" s="45"/>
      <c r="E399" s="42"/>
    </row>
    <row r="400" spans="2:5" s="50" customFormat="1" x14ac:dyDescent="0.3">
      <c r="B400" s="45"/>
      <c r="C400" s="45"/>
      <c r="E400" s="42"/>
    </row>
    <row r="401" spans="2:5" s="50" customFormat="1" x14ac:dyDescent="0.3">
      <c r="B401" s="45"/>
      <c r="C401" s="45"/>
      <c r="E401" s="42"/>
    </row>
    <row r="402" spans="2:5" s="50" customFormat="1" x14ac:dyDescent="0.3">
      <c r="B402" s="45"/>
      <c r="C402" s="45"/>
      <c r="E402" s="42"/>
    </row>
    <row r="403" spans="2:5" s="50" customFormat="1" x14ac:dyDescent="0.3">
      <c r="B403" s="45"/>
      <c r="C403" s="45"/>
      <c r="E403" s="42"/>
    </row>
    <row r="404" spans="2:5" s="50" customFormat="1" x14ac:dyDescent="0.3">
      <c r="B404" s="45"/>
      <c r="C404" s="45"/>
      <c r="E404" s="42"/>
    </row>
    <row r="405" spans="2:5" s="50" customFormat="1" x14ac:dyDescent="0.3">
      <c r="B405" s="45"/>
      <c r="C405" s="45"/>
      <c r="E405" s="42"/>
    </row>
    <row r="406" spans="2:5" s="50" customFormat="1" x14ac:dyDescent="0.3">
      <c r="B406" s="45"/>
      <c r="C406" s="45"/>
      <c r="E406" s="42"/>
    </row>
    <row r="407" spans="2:5" s="50" customFormat="1" x14ac:dyDescent="0.3">
      <c r="B407" s="45"/>
      <c r="C407" s="45"/>
      <c r="E407" s="42"/>
    </row>
    <row r="408" spans="2:5" s="50" customFormat="1" x14ac:dyDescent="0.3">
      <c r="B408" s="45"/>
      <c r="C408" s="45"/>
      <c r="E408" s="42"/>
    </row>
    <row r="409" spans="2:5" s="50" customFormat="1" x14ac:dyDescent="0.3">
      <c r="B409" s="45"/>
      <c r="C409" s="45"/>
      <c r="E409" s="42"/>
    </row>
    <row r="410" spans="2:5" s="50" customFormat="1" x14ac:dyDescent="0.3">
      <c r="B410" s="45"/>
      <c r="C410" s="45"/>
      <c r="E410" s="42"/>
    </row>
    <row r="411" spans="2:5" s="50" customFormat="1" x14ac:dyDescent="0.3">
      <c r="B411" s="45"/>
      <c r="C411" s="45"/>
      <c r="E411" s="42"/>
    </row>
    <row r="412" spans="2:5" s="50" customFormat="1" x14ac:dyDescent="0.3">
      <c r="B412" s="45"/>
      <c r="C412" s="45"/>
      <c r="E412" s="42"/>
    </row>
    <row r="413" spans="2:5" s="50" customFormat="1" x14ac:dyDescent="0.3">
      <c r="B413" s="45"/>
      <c r="C413" s="45"/>
      <c r="E413" s="42"/>
    </row>
    <row r="414" spans="2:5" s="50" customFormat="1" x14ac:dyDescent="0.3">
      <c r="B414" s="45"/>
      <c r="C414" s="45"/>
      <c r="E414" s="42"/>
    </row>
    <row r="415" spans="2:5" s="50" customFormat="1" x14ac:dyDescent="0.3">
      <c r="B415" s="45"/>
      <c r="C415" s="45"/>
      <c r="E415" s="42"/>
    </row>
    <row r="416" spans="2:5" s="50" customFormat="1" x14ac:dyDescent="0.3">
      <c r="B416" s="45"/>
      <c r="C416" s="45"/>
      <c r="E416" s="42"/>
    </row>
    <row r="417" spans="2:5" s="50" customFormat="1" x14ac:dyDescent="0.3">
      <c r="B417" s="45"/>
      <c r="C417" s="45"/>
      <c r="E417" s="42"/>
    </row>
    <row r="418" spans="2:5" s="50" customFormat="1" x14ac:dyDescent="0.3">
      <c r="B418" s="45"/>
      <c r="C418" s="45"/>
      <c r="E418" s="42"/>
    </row>
    <row r="419" spans="2:5" s="50" customFormat="1" x14ac:dyDescent="0.3">
      <c r="B419" s="45"/>
      <c r="C419" s="45"/>
      <c r="E419" s="42"/>
    </row>
    <row r="420" spans="2:5" s="50" customFormat="1" x14ac:dyDescent="0.3">
      <c r="B420" s="45"/>
      <c r="C420" s="45"/>
      <c r="E420" s="42"/>
    </row>
    <row r="421" spans="2:5" s="50" customFormat="1" x14ac:dyDescent="0.3">
      <c r="B421" s="45"/>
      <c r="C421" s="45"/>
      <c r="E421" s="42"/>
    </row>
    <row r="422" spans="2:5" s="50" customFormat="1" x14ac:dyDescent="0.3">
      <c r="B422" s="45"/>
      <c r="C422" s="45"/>
      <c r="E422" s="42"/>
    </row>
    <row r="423" spans="2:5" s="50" customFormat="1" x14ac:dyDescent="0.3">
      <c r="B423" s="45"/>
      <c r="C423" s="45"/>
      <c r="E423" s="42"/>
    </row>
    <row r="424" spans="2:5" s="50" customFormat="1" x14ac:dyDescent="0.3">
      <c r="B424" s="45"/>
      <c r="C424" s="45"/>
      <c r="E424" s="42"/>
    </row>
    <row r="425" spans="2:5" s="50" customFormat="1" x14ac:dyDescent="0.3">
      <c r="B425" s="45"/>
      <c r="C425" s="45"/>
      <c r="E425" s="42"/>
    </row>
    <row r="426" spans="2:5" s="50" customFormat="1" x14ac:dyDescent="0.3">
      <c r="B426" s="45"/>
      <c r="C426" s="45"/>
      <c r="E426" s="42"/>
    </row>
    <row r="427" spans="2:5" s="50" customFormat="1" x14ac:dyDescent="0.3">
      <c r="B427" s="45"/>
      <c r="C427" s="45"/>
      <c r="E427" s="42"/>
    </row>
    <row r="428" spans="2:5" s="50" customFormat="1" x14ac:dyDescent="0.3">
      <c r="B428" s="45"/>
      <c r="C428" s="45"/>
      <c r="E428" s="42"/>
    </row>
    <row r="429" spans="2:5" s="50" customFormat="1" x14ac:dyDescent="0.3">
      <c r="B429" s="45"/>
      <c r="C429" s="45"/>
      <c r="E429" s="42"/>
    </row>
    <row r="430" spans="2:5" s="50" customFormat="1" x14ac:dyDescent="0.3">
      <c r="B430" s="45"/>
      <c r="C430" s="45"/>
      <c r="E430" s="42"/>
    </row>
    <row r="431" spans="2:5" s="50" customFormat="1" x14ac:dyDescent="0.3">
      <c r="B431" s="45"/>
      <c r="C431" s="45"/>
      <c r="E431" s="42"/>
    </row>
    <row r="432" spans="2:5" s="50" customFormat="1" x14ac:dyDescent="0.3">
      <c r="B432" s="45"/>
      <c r="C432" s="45"/>
      <c r="E432" s="42"/>
    </row>
    <row r="433" spans="2:5" s="50" customFormat="1" x14ac:dyDescent="0.3">
      <c r="B433" s="45"/>
      <c r="C433" s="45"/>
      <c r="E433" s="42"/>
    </row>
    <row r="434" spans="2:5" s="50" customFormat="1" x14ac:dyDescent="0.3">
      <c r="B434" s="45"/>
      <c r="C434" s="45"/>
      <c r="E434" s="42"/>
    </row>
    <row r="435" spans="2:5" s="50" customFormat="1" x14ac:dyDescent="0.3">
      <c r="B435" s="45"/>
      <c r="C435" s="45"/>
      <c r="E435" s="42"/>
    </row>
    <row r="436" spans="2:5" s="50" customFormat="1" x14ac:dyDescent="0.3">
      <c r="B436" s="45"/>
      <c r="C436" s="45"/>
      <c r="E436" s="42"/>
    </row>
    <row r="437" spans="2:5" s="50" customFormat="1" x14ac:dyDescent="0.3">
      <c r="B437" s="45"/>
      <c r="C437" s="45"/>
      <c r="E437" s="42"/>
    </row>
    <row r="438" spans="2:5" s="50" customFormat="1" x14ac:dyDescent="0.3">
      <c r="B438" s="45"/>
      <c r="C438" s="45"/>
      <c r="E438" s="42"/>
    </row>
    <row r="439" spans="2:5" s="50" customFormat="1" x14ac:dyDescent="0.3">
      <c r="B439" s="45"/>
      <c r="C439" s="45"/>
      <c r="E439" s="42"/>
    </row>
    <row r="440" spans="2:5" s="50" customFormat="1" x14ac:dyDescent="0.3">
      <c r="B440" s="45"/>
      <c r="C440" s="45"/>
      <c r="E440" s="42"/>
    </row>
    <row r="441" spans="2:5" s="50" customFormat="1" x14ac:dyDescent="0.3">
      <c r="B441" s="45"/>
      <c r="C441" s="45"/>
      <c r="E441" s="42"/>
    </row>
    <row r="442" spans="2:5" s="50" customFormat="1" x14ac:dyDescent="0.3">
      <c r="B442" s="45"/>
      <c r="C442" s="45"/>
      <c r="E442" s="42"/>
    </row>
    <row r="443" spans="2:5" s="50" customFormat="1" x14ac:dyDescent="0.3">
      <c r="B443" s="45"/>
      <c r="C443" s="45"/>
      <c r="E443" s="42"/>
    </row>
    <row r="444" spans="2:5" s="50" customFormat="1" x14ac:dyDescent="0.3">
      <c r="B444" s="45"/>
      <c r="C444" s="45"/>
      <c r="E444" s="42"/>
    </row>
    <row r="445" spans="2:5" s="50" customFormat="1" x14ac:dyDescent="0.3">
      <c r="B445" s="45"/>
      <c r="C445" s="45"/>
      <c r="E445" s="42"/>
    </row>
    <row r="446" spans="2:5" s="50" customFormat="1" x14ac:dyDescent="0.3">
      <c r="B446" s="45"/>
      <c r="C446" s="45"/>
      <c r="E446" s="42"/>
    </row>
    <row r="447" spans="2:5" s="50" customFormat="1" x14ac:dyDescent="0.3">
      <c r="B447" s="45"/>
      <c r="C447" s="45"/>
      <c r="E447" s="42"/>
    </row>
    <row r="448" spans="2:5" s="50" customFormat="1" x14ac:dyDescent="0.3">
      <c r="B448" s="45"/>
      <c r="C448" s="45"/>
      <c r="E448" s="42"/>
    </row>
    <row r="449" spans="2:5" s="50" customFormat="1" x14ac:dyDescent="0.3">
      <c r="B449" s="45"/>
      <c r="C449" s="45"/>
      <c r="E449" s="42"/>
    </row>
    <row r="450" spans="2:5" s="50" customFormat="1" x14ac:dyDescent="0.3">
      <c r="B450" s="45"/>
      <c r="C450" s="45"/>
      <c r="E450" s="42"/>
    </row>
    <row r="451" spans="2:5" s="50" customFormat="1" x14ac:dyDescent="0.3">
      <c r="B451" s="45"/>
      <c r="C451" s="45"/>
      <c r="E451" s="42"/>
    </row>
    <row r="452" spans="2:5" s="50" customFormat="1" x14ac:dyDescent="0.3">
      <c r="B452" s="45"/>
      <c r="C452" s="45"/>
      <c r="E452" s="42"/>
    </row>
    <row r="453" spans="2:5" s="50" customFormat="1" x14ac:dyDescent="0.3">
      <c r="B453" s="45"/>
      <c r="C453" s="45"/>
      <c r="E453" s="42"/>
    </row>
    <row r="454" spans="2:5" s="50" customFormat="1" x14ac:dyDescent="0.3">
      <c r="B454" s="45"/>
      <c r="C454" s="45"/>
      <c r="E454" s="42"/>
    </row>
    <row r="455" spans="2:5" s="50" customFormat="1" x14ac:dyDescent="0.3">
      <c r="B455" s="45"/>
      <c r="C455" s="45"/>
      <c r="E455" s="42"/>
    </row>
    <row r="456" spans="2:5" s="50" customFormat="1" x14ac:dyDescent="0.3">
      <c r="B456" s="45"/>
      <c r="C456" s="45"/>
      <c r="E456" s="42"/>
    </row>
    <row r="457" spans="2:5" s="50" customFormat="1" x14ac:dyDescent="0.3">
      <c r="B457" s="45"/>
      <c r="C457" s="45"/>
      <c r="E457" s="42"/>
    </row>
    <row r="458" spans="2:5" s="50" customFormat="1" x14ac:dyDescent="0.3">
      <c r="B458" s="45"/>
      <c r="C458" s="45"/>
      <c r="E458" s="42"/>
    </row>
    <row r="459" spans="2:5" s="50" customFormat="1" x14ac:dyDescent="0.3">
      <c r="B459" s="45"/>
      <c r="C459" s="45"/>
      <c r="E459" s="42"/>
    </row>
    <row r="460" spans="2:5" s="50" customFormat="1" x14ac:dyDescent="0.3">
      <c r="B460" s="45"/>
      <c r="C460" s="45"/>
      <c r="E460" s="42"/>
    </row>
    <row r="461" spans="2:5" s="50" customFormat="1" x14ac:dyDescent="0.3">
      <c r="B461" s="45"/>
      <c r="C461" s="45"/>
      <c r="E461" s="42"/>
    </row>
    <row r="462" spans="2:5" s="50" customFormat="1" x14ac:dyDescent="0.3">
      <c r="B462" s="45"/>
      <c r="C462" s="45"/>
      <c r="E462" s="42"/>
    </row>
    <row r="463" spans="2:5" s="50" customFormat="1" x14ac:dyDescent="0.3">
      <c r="B463" s="45"/>
      <c r="C463" s="45"/>
      <c r="E463" s="42"/>
    </row>
    <row r="464" spans="2:5" s="50" customFormat="1" x14ac:dyDescent="0.3">
      <c r="B464" s="45"/>
      <c r="C464" s="45"/>
      <c r="E464" s="42"/>
    </row>
    <row r="465" spans="2:5" s="50" customFormat="1" x14ac:dyDescent="0.3">
      <c r="B465" s="45"/>
      <c r="C465" s="45"/>
      <c r="E465" s="42"/>
    </row>
    <row r="466" spans="2:5" s="50" customFormat="1" x14ac:dyDescent="0.3">
      <c r="B466" s="45"/>
      <c r="C466" s="45"/>
      <c r="E466" s="42"/>
    </row>
    <row r="467" spans="2:5" s="50" customFormat="1" x14ac:dyDescent="0.3">
      <c r="B467" s="45"/>
      <c r="C467" s="45"/>
      <c r="E467" s="42"/>
    </row>
    <row r="468" spans="2:5" s="50" customFormat="1" x14ac:dyDescent="0.3">
      <c r="B468" s="45"/>
      <c r="C468" s="45"/>
      <c r="E468" s="42"/>
    </row>
    <row r="469" spans="2:5" s="50" customFormat="1" x14ac:dyDescent="0.3">
      <c r="B469" s="45"/>
      <c r="C469" s="45"/>
      <c r="E469" s="42"/>
    </row>
    <row r="470" spans="2:5" s="50" customFormat="1" x14ac:dyDescent="0.3">
      <c r="B470" s="45"/>
      <c r="C470" s="45"/>
      <c r="E470" s="42"/>
    </row>
    <row r="471" spans="2:5" s="50" customFormat="1" x14ac:dyDescent="0.3">
      <c r="B471" s="45"/>
      <c r="C471" s="45"/>
      <c r="E471" s="42"/>
    </row>
    <row r="472" spans="2:5" s="50" customFormat="1" x14ac:dyDescent="0.3">
      <c r="B472" s="45"/>
      <c r="C472" s="45"/>
      <c r="E472" s="42"/>
    </row>
    <row r="473" spans="2:5" s="50" customFormat="1" x14ac:dyDescent="0.3">
      <c r="B473" s="45"/>
      <c r="C473" s="45"/>
      <c r="E473" s="42"/>
    </row>
    <row r="474" spans="2:5" s="50" customFormat="1" x14ac:dyDescent="0.3">
      <c r="B474" s="45"/>
      <c r="C474" s="45"/>
      <c r="E474" s="42"/>
    </row>
    <row r="475" spans="2:5" s="50" customFormat="1" x14ac:dyDescent="0.3">
      <c r="B475" s="45"/>
      <c r="C475" s="45"/>
      <c r="E475" s="42"/>
    </row>
    <row r="476" spans="2:5" s="50" customFormat="1" x14ac:dyDescent="0.3">
      <c r="B476" s="45"/>
      <c r="C476" s="45"/>
      <c r="E476" s="42"/>
    </row>
    <row r="477" spans="2:5" s="50" customFormat="1" x14ac:dyDescent="0.3">
      <c r="B477" s="45"/>
      <c r="C477" s="45"/>
      <c r="E477" s="42"/>
    </row>
    <row r="478" spans="2:5" s="50" customFormat="1" x14ac:dyDescent="0.3">
      <c r="B478" s="45"/>
      <c r="C478" s="45"/>
      <c r="E478" s="42"/>
    </row>
    <row r="479" spans="2:5" s="50" customFormat="1" x14ac:dyDescent="0.3">
      <c r="B479" s="45"/>
      <c r="C479" s="45"/>
      <c r="E479" s="42"/>
    </row>
    <row r="480" spans="2:5" s="50" customFormat="1" x14ac:dyDescent="0.3">
      <c r="B480" s="45"/>
      <c r="C480" s="45"/>
      <c r="E480" s="42"/>
    </row>
    <row r="481" spans="2:5" s="50" customFormat="1" x14ac:dyDescent="0.3">
      <c r="B481" s="45"/>
      <c r="C481" s="45"/>
      <c r="E481" s="42"/>
    </row>
    <row r="482" spans="2:5" s="50" customFormat="1" x14ac:dyDescent="0.3">
      <c r="B482" s="45"/>
      <c r="C482" s="45"/>
      <c r="E482" s="42"/>
    </row>
    <row r="483" spans="2:5" s="50" customFormat="1" x14ac:dyDescent="0.3">
      <c r="B483" s="45"/>
      <c r="C483" s="45"/>
      <c r="E483" s="42"/>
    </row>
    <row r="484" spans="2:5" s="50" customFormat="1" x14ac:dyDescent="0.3">
      <c r="B484" s="45"/>
      <c r="C484" s="45"/>
      <c r="E484" s="42"/>
    </row>
    <row r="485" spans="2:5" s="50" customFormat="1" x14ac:dyDescent="0.3">
      <c r="B485" s="45"/>
      <c r="C485" s="45"/>
      <c r="E485" s="42"/>
    </row>
    <row r="486" spans="2:5" s="50" customFormat="1" x14ac:dyDescent="0.3">
      <c r="B486" s="45"/>
      <c r="C486" s="45"/>
      <c r="E486" s="42"/>
    </row>
    <row r="487" spans="2:5" s="50" customFormat="1" x14ac:dyDescent="0.3">
      <c r="B487" s="45"/>
      <c r="C487" s="45"/>
      <c r="E487" s="42"/>
    </row>
    <row r="488" spans="2:5" s="50" customFormat="1" x14ac:dyDescent="0.3">
      <c r="B488" s="45"/>
      <c r="C488" s="45"/>
      <c r="E488" s="42"/>
    </row>
    <row r="489" spans="2:5" s="50" customFormat="1" x14ac:dyDescent="0.3">
      <c r="B489" s="45"/>
      <c r="C489" s="45"/>
      <c r="E489" s="42"/>
    </row>
    <row r="490" spans="2:5" s="50" customFormat="1" x14ac:dyDescent="0.3">
      <c r="B490" s="45"/>
      <c r="C490" s="45"/>
      <c r="E490" s="42"/>
    </row>
    <row r="491" spans="2:5" s="50" customFormat="1" x14ac:dyDescent="0.3">
      <c r="B491" s="45"/>
      <c r="C491" s="45"/>
      <c r="E491" s="42"/>
    </row>
    <row r="492" spans="2:5" s="50" customFormat="1" x14ac:dyDescent="0.3">
      <c r="B492" s="45"/>
      <c r="C492" s="45"/>
      <c r="E492" s="42"/>
    </row>
    <row r="493" spans="2:5" s="50" customFormat="1" x14ac:dyDescent="0.3">
      <c r="B493" s="45"/>
      <c r="C493" s="45"/>
      <c r="E493" s="42"/>
    </row>
    <row r="494" spans="2:5" s="50" customFormat="1" x14ac:dyDescent="0.3">
      <c r="B494" s="45"/>
      <c r="C494" s="45"/>
      <c r="E494" s="42"/>
    </row>
    <row r="495" spans="2:5" s="50" customFormat="1" x14ac:dyDescent="0.3">
      <c r="B495" s="45"/>
      <c r="C495" s="45"/>
      <c r="E495" s="42"/>
    </row>
    <row r="496" spans="2:5" s="50" customFormat="1" x14ac:dyDescent="0.3">
      <c r="B496" s="45"/>
      <c r="C496" s="45"/>
      <c r="E496" s="42"/>
    </row>
    <row r="497" spans="2:5" s="50" customFormat="1" x14ac:dyDescent="0.3">
      <c r="B497" s="45"/>
      <c r="C497" s="45"/>
      <c r="E497" s="42"/>
    </row>
    <row r="498" spans="2:5" s="50" customFormat="1" x14ac:dyDescent="0.3">
      <c r="B498" s="45"/>
      <c r="C498" s="45"/>
      <c r="E498" s="42"/>
    </row>
    <row r="499" spans="2:5" s="50" customFormat="1" x14ac:dyDescent="0.3">
      <c r="B499" s="45"/>
      <c r="C499" s="45"/>
      <c r="E499" s="42"/>
    </row>
    <row r="500" spans="2:5" s="50" customFormat="1" x14ac:dyDescent="0.3">
      <c r="B500" s="45"/>
      <c r="C500" s="45"/>
      <c r="E500" s="42"/>
    </row>
    <row r="501" spans="2:5" s="50" customFormat="1" x14ac:dyDescent="0.3">
      <c r="B501" s="45"/>
      <c r="C501" s="45"/>
      <c r="E501" s="42"/>
    </row>
    <row r="502" spans="2:5" s="50" customFormat="1" x14ac:dyDescent="0.3">
      <c r="B502" s="45"/>
      <c r="C502" s="45"/>
      <c r="E502" s="42"/>
    </row>
    <row r="503" spans="2:5" s="50" customFormat="1" x14ac:dyDescent="0.3">
      <c r="B503" s="45"/>
      <c r="C503" s="45"/>
      <c r="E503" s="42"/>
    </row>
    <row r="504" spans="2:5" s="50" customFormat="1" x14ac:dyDescent="0.3">
      <c r="B504" s="45"/>
      <c r="C504" s="45"/>
      <c r="E504" s="42"/>
    </row>
    <row r="505" spans="2:5" s="50" customFormat="1" x14ac:dyDescent="0.3">
      <c r="B505" s="45"/>
      <c r="C505" s="45"/>
      <c r="E505" s="42"/>
    </row>
    <row r="506" spans="2:5" s="50" customFormat="1" x14ac:dyDescent="0.3">
      <c r="B506" s="45"/>
      <c r="C506" s="45"/>
      <c r="E506" s="42"/>
    </row>
    <row r="507" spans="2:5" s="50" customFormat="1" x14ac:dyDescent="0.3">
      <c r="B507" s="45"/>
      <c r="C507" s="45"/>
      <c r="E507" s="42"/>
    </row>
    <row r="508" spans="2:5" s="50" customFormat="1" x14ac:dyDescent="0.3">
      <c r="B508" s="45"/>
      <c r="C508" s="45"/>
      <c r="E508" s="42"/>
    </row>
    <row r="509" spans="2:5" s="50" customFormat="1" x14ac:dyDescent="0.3">
      <c r="B509" s="45"/>
      <c r="C509" s="45"/>
      <c r="E509" s="42"/>
    </row>
    <row r="510" spans="2:5" s="50" customFormat="1" x14ac:dyDescent="0.3">
      <c r="B510" s="45"/>
      <c r="C510" s="45"/>
      <c r="E510" s="42"/>
    </row>
    <row r="511" spans="2:5" s="50" customFormat="1" x14ac:dyDescent="0.3">
      <c r="B511" s="45"/>
      <c r="C511" s="45"/>
      <c r="E511" s="42"/>
    </row>
    <row r="512" spans="2:5" s="50" customFormat="1" x14ac:dyDescent="0.3">
      <c r="B512" s="45"/>
      <c r="C512" s="45"/>
      <c r="E512" s="42"/>
    </row>
    <row r="513" spans="2:5" s="50" customFormat="1" x14ac:dyDescent="0.3">
      <c r="B513" s="45"/>
      <c r="C513" s="45"/>
      <c r="E513" s="42"/>
    </row>
    <row r="514" spans="2:5" s="50" customFormat="1" x14ac:dyDescent="0.3">
      <c r="B514" s="45"/>
      <c r="C514" s="45"/>
      <c r="E514" s="42"/>
    </row>
    <row r="515" spans="2:5" s="50" customFormat="1" x14ac:dyDescent="0.3">
      <c r="B515" s="45"/>
      <c r="C515" s="45"/>
      <c r="E515" s="42"/>
    </row>
    <row r="516" spans="2:5" s="50" customFormat="1" x14ac:dyDescent="0.3">
      <c r="B516" s="45"/>
      <c r="C516" s="45"/>
      <c r="E516" s="42"/>
    </row>
    <row r="517" spans="2:5" s="50" customFormat="1" x14ac:dyDescent="0.3">
      <c r="B517" s="45"/>
      <c r="C517" s="45"/>
      <c r="E517" s="42"/>
    </row>
    <row r="518" spans="2:5" s="50" customFormat="1" x14ac:dyDescent="0.3">
      <c r="B518" s="45"/>
      <c r="C518" s="45"/>
      <c r="E518" s="42"/>
    </row>
    <row r="519" spans="2:5" s="50" customFormat="1" x14ac:dyDescent="0.3">
      <c r="B519" s="45"/>
      <c r="C519" s="45"/>
      <c r="E519" s="42"/>
    </row>
    <row r="520" spans="2:5" s="50" customFormat="1" x14ac:dyDescent="0.3">
      <c r="B520" s="45"/>
      <c r="C520" s="45"/>
      <c r="E520" s="42"/>
    </row>
    <row r="521" spans="2:5" s="50" customFormat="1" x14ac:dyDescent="0.3">
      <c r="B521" s="45"/>
      <c r="C521" s="45"/>
      <c r="E521" s="42"/>
    </row>
    <row r="522" spans="2:5" s="50" customFormat="1" x14ac:dyDescent="0.3">
      <c r="B522" s="45"/>
      <c r="C522" s="45"/>
      <c r="E522" s="42"/>
    </row>
    <row r="523" spans="2:5" s="50" customFormat="1" x14ac:dyDescent="0.3">
      <c r="B523" s="45"/>
      <c r="C523" s="45"/>
      <c r="E523" s="42"/>
    </row>
    <row r="524" spans="2:5" s="50" customFormat="1" x14ac:dyDescent="0.3">
      <c r="B524" s="45"/>
      <c r="C524" s="45"/>
      <c r="E524" s="42"/>
    </row>
    <row r="525" spans="2:5" s="50" customFormat="1" x14ac:dyDescent="0.3">
      <c r="B525" s="45"/>
      <c r="C525" s="45"/>
      <c r="E525" s="42"/>
    </row>
    <row r="526" spans="2:5" s="50" customFormat="1" x14ac:dyDescent="0.3">
      <c r="B526" s="45"/>
      <c r="C526" s="45"/>
      <c r="E526" s="42"/>
    </row>
    <row r="527" spans="2:5" s="50" customFormat="1" x14ac:dyDescent="0.3">
      <c r="B527" s="45"/>
      <c r="C527" s="45"/>
      <c r="E527" s="42"/>
    </row>
    <row r="528" spans="2:5" s="50" customFormat="1" x14ac:dyDescent="0.3">
      <c r="B528" s="45"/>
      <c r="C528" s="45"/>
      <c r="E528" s="42"/>
    </row>
    <row r="529" spans="2:5" s="50" customFormat="1" x14ac:dyDescent="0.3">
      <c r="B529" s="45"/>
      <c r="C529" s="45"/>
      <c r="E529" s="42"/>
    </row>
    <row r="530" spans="2:5" s="50" customFormat="1" x14ac:dyDescent="0.3">
      <c r="B530" s="45"/>
      <c r="C530" s="45"/>
      <c r="E530" s="42"/>
    </row>
    <row r="531" spans="2:5" s="50" customFormat="1" x14ac:dyDescent="0.3">
      <c r="B531" s="45"/>
      <c r="C531" s="45"/>
      <c r="E531" s="42"/>
    </row>
    <row r="532" spans="2:5" s="50" customFormat="1" x14ac:dyDescent="0.3">
      <c r="B532" s="45"/>
      <c r="C532" s="45"/>
      <c r="E532" s="42"/>
    </row>
    <row r="533" spans="2:5" s="50" customFormat="1" x14ac:dyDescent="0.3">
      <c r="B533" s="45"/>
      <c r="C533" s="45"/>
      <c r="E533" s="42"/>
    </row>
    <row r="534" spans="2:5" s="50" customFormat="1" x14ac:dyDescent="0.3">
      <c r="B534" s="45"/>
      <c r="C534" s="45"/>
      <c r="E534" s="42"/>
    </row>
    <row r="535" spans="2:5" s="50" customFormat="1" x14ac:dyDescent="0.3">
      <c r="B535" s="45"/>
      <c r="C535" s="45"/>
      <c r="E535" s="42"/>
    </row>
    <row r="536" spans="2:5" s="50" customFormat="1" x14ac:dyDescent="0.3">
      <c r="B536" s="45"/>
      <c r="C536" s="45"/>
      <c r="E536" s="42"/>
    </row>
    <row r="537" spans="2:5" s="50" customFormat="1" x14ac:dyDescent="0.3">
      <c r="B537" s="45"/>
      <c r="C537" s="45"/>
      <c r="E537" s="42"/>
    </row>
    <row r="538" spans="2:5" s="50" customFormat="1" x14ac:dyDescent="0.3">
      <c r="B538" s="45"/>
      <c r="C538" s="45"/>
      <c r="E538" s="42"/>
    </row>
    <row r="539" spans="2:5" s="50" customFormat="1" x14ac:dyDescent="0.3">
      <c r="B539" s="45"/>
      <c r="C539" s="45"/>
      <c r="E539" s="42"/>
    </row>
    <row r="540" spans="2:5" s="50" customFormat="1" x14ac:dyDescent="0.3">
      <c r="B540" s="45"/>
      <c r="C540" s="45"/>
      <c r="E540" s="42"/>
    </row>
    <row r="541" spans="2:5" s="50" customFormat="1" x14ac:dyDescent="0.3">
      <c r="B541" s="45"/>
      <c r="C541" s="45"/>
      <c r="E541" s="42"/>
    </row>
    <row r="542" spans="2:5" s="50" customFormat="1" x14ac:dyDescent="0.3">
      <c r="B542" s="45"/>
      <c r="C542" s="45"/>
      <c r="E542" s="42"/>
    </row>
    <row r="543" spans="2:5" s="50" customFormat="1" x14ac:dyDescent="0.3">
      <c r="B543" s="45"/>
      <c r="C543" s="45"/>
      <c r="E543" s="42"/>
    </row>
    <row r="544" spans="2:5" s="50" customFormat="1" x14ac:dyDescent="0.3">
      <c r="B544" s="45"/>
      <c r="C544" s="45"/>
      <c r="E544" s="42"/>
    </row>
    <row r="545" spans="2:5" s="50" customFormat="1" x14ac:dyDescent="0.3">
      <c r="B545" s="45"/>
      <c r="C545" s="45"/>
      <c r="E545" s="42"/>
    </row>
    <row r="546" spans="2:5" s="50" customFormat="1" x14ac:dyDescent="0.3">
      <c r="B546" s="45"/>
      <c r="C546" s="45"/>
      <c r="E546" s="42"/>
    </row>
    <row r="547" spans="2:5" s="50" customFormat="1" x14ac:dyDescent="0.3">
      <c r="B547" s="45"/>
      <c r="C547" s="45"/>
      <c r="E547" s="42"/>
    </row>
    <row r="548" spans="2:5" s="50" customFormat="1" x14ac:dyDescent="0.3">
      <c r="B548" s="45"/>
      <c r="C548" s="45"/>
      <c r="E548" s="42"/>
    </row>
    <row r="549" spans="2:5" s="50" customFormat="1" x14ac:dyDescent="0.3">
      <c r="B549" s="45"/>
      <c r="C549" s="45"/>
      <c r="E549" s="42"/>
    </row>
    <row r="550" spans="2:5" s="50" customFormat="1" x14ac:dyDescent="0.3">
      <c r="B550" s="45"/>
      <c r="C550" s="45"/>
      <c r="E550" s="42"/>
    </row>
    <row r="551" spans="2:5" s="50" customFormat="1" x14ac:dyDescent="0.3">
      <c r="B551" s="45"/>
      <c r="C551" s="45"/>
      <c r="E551" s="42"/>
    </row>
    <row r="552" spans="2:5" s="50" customFormat="1" x14ac:dyDescent="0.3">
      <c r="B552" s="45"/>
      <c r="C552" s="45"/>
      <c r="E552" s="42"/>
    </row>
    <row r="553" spans="2:5" s="50" customFormat="1" x14ac:dyDescent="0.3">
      <c r="B553" s="45"/>
      <c r="C553" s="45"/>
      <c r="E553" s="42"/>
    </row>
    <row r="554" spans="2:5" s="50" customFormat="1" x14ac:dyDescent="0.3">
      <c r="B554" s="45"/>
      <c r="C554" s="45"/>
      <c r="E554" s="42"/>
    </row>
    <row r="555" spans="2:5" s="50" customFormat="1" x14ac:dyDescent="0.3">
      <c r="B555" s="45"/>
      <c r="C555" s="45"/>
      <c r="E555" s="42"/>
    </row>
    <row r="556" spans="2:5" s="50" customFormat="1" x14ac:dyDescent="0.3">
      <c r="B556" s="45"/>
      <c r="C556" s="45"/>
      <c r="E556" s="42"/>
    </row>
    <row r="557" spans="2:5" s="50" customFormat="1" x14ac:dyDescent="0.3">
      <c r="B557" s="45"/>
      <c r="C557" s="45"/>
      <c r="E557" s="42"/>
    </row>
    <row r="558" spans="2:5" s="50" customFormat="1" x14ac:dyDescent="0.3">
      <c r="B558" s="45"/>
      <c r="C558" s="45"/>
      <c r="E558" s="42"/>
    </row>
    <row r="559" spans="2:5" s="50" customFormat="1" x14ac:dyDescent="0.3">
      <c r="B559" s="45"/>
      <c r="C559" s="45"/>
      <c r="E559" s="42"/>
    </row>
    <row r="560" spans="2:5" s="50" customFormat="1" x14ac:dyDescent="0.3">
      <c r="B560" s="45"/>
      <c r="C560" s="45"/>
      <c r="E560" s="42"/>
    </row>
    <row r="561" spans="2:5" s="50" customFormat="1" x14ac:dyDescent="0.3">
      <c r="B561" s="45"/>
      <c r="C561" s="45"/>
      <c r="E561" s="42"/>
    </row>
    <row r="562" spans="2:5" s="50" customFormat="1" x14ac:dyDescent="0.3">
      <c r="B562" s="45"/>
      <c r="C562" s="45"/>
      <c r="E562" s="42"/>
    </row>
    <row r="563" spans="2:5" s="50" customFormat="1" x14ac:dyDescent="0.3">
      <c r="B563" s="45"/>
      <c r="C563" s="45"/>
      <c r="E563" s="42"/>
    </row>
    <row r="564" spans="2:5" s="50" customFormat="1" x14ac:dyDescent="0.3">
      <c r="B564" s="45"/>
      <c r="C564" s="45"/>
      <c r="E564" s="42"/>
    </row>
    <row r="565" spans="2:5" s="50" customFormat="1" x14ac:dyDescent="0.3">
      <c r="B565" s="45"/>
      <c r="C565" s="45"/>
      <c r="E565" s="42"/>
    </row>
    <row r="566" spans="2:5" s="50" customFormat="1" x14ac:dyDescent="0.3">
      <c r="B566" s="45"/>
      <c r="C566" s="45"/>
      <c r="E566" s="42"/>
    </row>
    <row r="567" spans="2:5" s="50" customFormat="1" x14ac:dyDescent="0.3">
      <c r="B567" s="45"/>
      <c r="C567" s="45"/>
      <c r="E567" s="42"/>
    </row>
    <row r="568" spans="2:5" s="50" customFormat="1" x14ac:dyDescent="0.3">
      <c r="B568" s="45"/>
      <c r="C568" s="45"/>
      <c r="E568" s="42"/>
    </row>
    <row r="569" spans="2:5" s="50" customFormat="1" x14ac:dyDescent="0.3">
      <c r="B569" s="45"/>
      <c r="C569" s="45"/>
      <c r="E569" s="42"/>
    </row>
    <row r="570" spans="2:5" s="50" customFormat="1" x14ac:dyDescent="0.3">
      <c r="B570" s="45"/>
      <c r="C570" s="45"/>
      <c r="E570" s="42"/>
    </row>
    <row r="571" spans="2:5" s="50" customFormat="1" x14ac:dyDescent="0.3">
      <c r="B571" s="45"/>
      <c r="C571" s="45"/>
      <c r="E571" s="42"/>
    </row>
    <row r="572" spans="2:5" s="50" customFormat="1" x14ac:dyDescent="0.3">
      <c r="B572" s="45"/>
      <c r="C572" s="45"/>
      <c r="E572" s="42"/>
    </row>
    <row r="573" spans="2:5" s="50" customFormat="1" x14ac:dyDescent="0.3">
      <c r="B573" s="45"/>
      <c r="C573" s="45"/>
      <c r="E573" s="42"/>
    </row>
    <row r="574" spans="2:5" s="50" customFormat="1" x14ac:dyDescent="0.3">
      <c r="B574" s="45"/>
      <c r="C574" s="45"/>
      <c r="E574" s="42"/>
    </row>
    <row r="575" spans="2:5" s="50" customFormat="1" x14ac:dyDescent="0.3">
      <c r="B575" s="45"/>
      <c r="C575" s="45"/>
      <c r="E575" s="42"/>
    </row>
    <row r="576" spans="2:5" s="50" customFormat="1" x14ac:dyDescent="0.3">
      <c r="B576" s="45"/>
      <c r="C576" s="45"/>
      <c r="E576" s="42"/>
    </row>
    <row r="577" spans="2:5" s="50" customFormat="1" x14ac:dyDescent="0.3">
      <c r="B577" s="45"/>
      <c r="C577" s="45"/>
      <c r="E577" s="42"/>
    </row>
    <row r="578" spans="2:5" s="50" customFormat="1" x14ac:dyDescent="0.3">
      <c r="B578" s="45"/>
      <c r="C578" s="45"/>
      <c r="E578" s="42"/>
    </row>
    <row r="579" spans="2:5" s="50" customFormat="1" x14ac:dyDescent="0.3">
      <c r="B579" s="45"/>
      <c r="C579" s="45"/>
      <c r="E579" s="42"/>
    </row>
    <row r="580" spans="2:5" s="50" customFormat="1" x14ac:dyDescent="0.3">
      <c r="B580" s="45"/>
      <c r="C580" s="45"/>
      <c r="E580" s="42"/>
    </row>
    <row r="581" spans="2:5" s="50" customFormat="1" x14ac:dyDescent="0.3">
      <c r="B581" s="45"/>
      <c r="C581" s="45"/>
      <c r="E581" s="42"/>
    </row>
    <row r="582" spans="2:5" s="50" customFormat="1" x14ac:dyDescent="0.3">
      <c r="B582" s="45"/>
      <c r="C582" s="45"/>
      <c r="E582" s="42"/>
    </row>
    <row r="583" spans="2:5" s="50" customFormat="1" x14ac:dyDescent="0.3">
      <c r="B583" s="45"/>
      <c r="C583" s="45"/>
      <c r="E583" s="42"/>
    </row>
    <row r="584" spans="2:5" s="50" customFormat="1" x14ac:dyDescent="0.3">
      <c r="B584" s="45"/>
      <c r="C584" s="45"/>
      <c r="E584" s="42"/>
    </row>
    <row r="585" spans="2:5" s="50" customFormat="1" x14ac:dyDescent="0.3">
      <c r="B585" s="45"/>
      <c r="C585" s="45"/>
      <c r="E585" s="42"/>
    </row>
    <row r="586" spans="2:5" s="50" customFormat="1" x14ac:dyDescent="0.3">
      <c r="B586" s="45"/>
      <c r="C586" s="45"/>
      <c r="E586" s="42"/>
    </row>
    <row r="587" spans="2:5" s="50" customFormat="1" x14ac:dyDescent="0.3">
      <c r="B587" s="45"/>
      <c r="C587" s="45"/>
      <c r="E587" s="42"/>
    </row>
    <row r="588" spans="2:5" s="50" customFormat="1" x14ac:dyDescent="0.3">
      <c r="B588" s="45"/>
      <c r="C588" s="45"/>
      <c r="E588" s="42"/>
    </row>
    <row r="589" spans="2:5" s="50" customFormat="1" x14ac:dyDescent="0.3">
      <c r="B589" s="45"/>
      <c r="C589" s="45"/>
      <c r="E589" s="42"/>
    </row>
    <row r="590" spans="2:5" s="50" customFormat="1" x14ac:dyDescent="0.3">
      <c r="B590" s="45"/>
      <c r="C590" s="45"/>
      <c r="E590" s="42"/>
    </row>
    <row r="591" spans="2:5" s="50" customFormat="1" x14ac:dyDescent="0.3">
      <c r="B591" s="45"/>
      <c r="C591" s="45"/>
      <c r="E591" s="42"/>
    </row>
    <row r="592" spans="2:5" s="50" customFormat="1" x14ac:dyDescent="0.3">
      <c r="B592" s="45"/>
      <c r="C592" s="45"/>
      <c r="E592" s="42"/>
    </row>
    <row r="593" spans="2:5" s="50" customFormat="1" x14ac:dyDescent="0.3">
      <c r="B593" s="45"/>
      <c r="C593" s="45"/>
      <c r="E593" s="42"/>
    </row>
    <row r="594" spans="2:5" s="50" customFormat="1" x14ac:dyDescent="0.3">
      <c r="B594" s="45"/>
      <c r="C594" s="45"/>
      <c r="E594" s="42"/>
    </row>
    <row r="595" spans="2:5" s="50" customFormat="1" x14ac:dyDescent="0.3">
      <c r="B595" s="45"/>
      <c r="C595" s="45"/>
      <c r="E595" s="42"/>
    </row>
    <row r="596" spans="2:5" s="50" customFormat="1" x14ac:dyDescent="0.3">
      <c r="B596" s="45"/>
      <c r="C596" s="45"/>
      <c r="E596" s="42"/>
    </row>
    <row r="597" spans="2:5" s="50" customFormat="1" x14ac:dyDescent="0.3">
      <c r="B597" s="45"/>
      <c r="C597" s="45"/>
      <c r="E597" s="42"/>
    </row>
    <row r="598" spans="2:5" s="50" customFormat="1" x14ac:dyDescent="0.3">
      <c r="B598" s="45"/>
      <c r="C598" s="45"/>
      <c r="E598" s="42"/>
    </row>
    <row r="599" spans="2:5" s="50" customFormat="1" x14ac:dyDescent="0.3">
      <c r="B599" s="45"/>
      <c r="C599" s="45"/>
      <c r="E599" s="42"/>
    </row>
    <row r="600" spans="2:5" s="50" customFormat="1" x14ac:dyDescent="0.3">
      <c r="B600" s="45"/>
      <c r="C600" s="45"/>
      <c r="E600" s="42"/>
    </row>
    <row r="601" spans="2:5" s="50" customFormat="1" x14ac:dyDescent="0.3">
      <c r="B601" s="45"/>
      <c r="C601" s="45"/>
      <c r="E601" s="42"/>
    </row>
    <row r="602" spans="2:5" s="50" customFormat="1" x14ac:dyDescent="0.3">
      <c r="B602" s="45"/>
      <c r="C602" s="45"/>
      <c r="E602" s="42"/>
    </row>
    <row r="603" spans="2:5" s="50" customFormat="1" x14ac:dyDescent="0.3">
      <c r="B603" s="45"/>
      <c r="C603" s="45"/>
      <c r="E603" s="42"/>
    </row>
    <row r="604" spans="2:5" s="50" customFormat="1" x14ac:dyDescent="0.3">
      <c r="B604" s="45"/>
      <c r="C604" s="45"/>
      <c r="E604" s="42"/>
    </row>
    <row r="605" spans="2:5" s="50" customFormat="1" x14ac:dyDescent="0.3">
      <c r="B605" s="45"/>
      <c r="C605" s="45"/>
      <c r="E605" s="42"/>
    </row>
    <row r="606" spans="2:5" s="50" customFormat="1" x14ac:dyDescent="0.3">
      <c r="B606" s="45"/>
      <c r="C606" s="45"/>
      <c r="E606" s="42"/>
    </row>
    <row r="607" spans="2:5" s="50" customFormat="1" x14ac:dyDescent="0.3">
      <c r="B607" s="45"/>
      <c r="C607" s="45"/>
      <c r="E607" s="42"/>
    </row>
    <row r="608" spans="2:5" s="50" customFormat="1" x14ac:dyDescent="0.3">
      <c r="B608" s="45"/>
      <c r="C608" s="45"/>
      <c r="E608" s="42"/>
    </row>
    <row r="609" spans="2:5" s="50" customFormat="1" x14ac:dyDescent="0.3">
      <c r="B609" s="45"/>
      <c r="C609" s="45"/>
      <c r="E609" s="42"/>
    </row>
    <row r="610" spans="2:5" s="50" customFormat="1" x14ac:dyDescent="0.3">
      <c r="B610" s="45"/>
      <c r="C610" s="45"/>
      <c r="E610" s="42"/>
    </row>
    <row r="611" spans="2:5" s="50" customFormat="1" x14ac:dyDescent="0.3">
      <c r="B611" s="45"/>
      <c r="C611" s="45"/>
      <c r="E611" s="42"/>
    </row>
    <row r="612" spans="2:5" s="50" customFormat="1" x14ac:dyDescent="0.3">
      <c r="B612" s="45"/>
      <c r="C612" s="45"/>
      <c r="E612" s="42"/>
    </row>
    <row r="613" spans="2:5" s="50" customFormat="1" x14ac:dyDescent="0.3">
      <c r="B613" s="45"/>
      <c r="C613" s="45"/>
      <c r="E613" s="42"/>
    </row>
    <row r="614" spans="2:5" s="50" customFormat="1" x14ac:dyDescent="0.3">
      <c r="B614" s="45"/>
      <c r="C614" s="45"/>
      <c r="E614" s="42"/>
    </row>
    <row r="615" spans="2:5" s="50" customFormat="1" x14ac:dyDescent="0.3">
      <c r="B615" s="45"/>
      <c r="C615" s="45"/>
      <c r="E615" s="42"/>
    </row>
    <row r="616" spans="2:5" s="50" customFormat="1" x14ac:dyDescent="0.3">
      <c r="B616" s="45"/>
      <c r="C616" s="45"/>
      <c r="E616" s="42"/>
    </row>
    <row r="617" spans="2:5" s="50" customFormat="1" x14ac:dyDescent="0.3">
      <c r="B617" s="45"/>
      <c r="C617" s="45"/>
      <c r="E617" s="42"/>
    </row>
    <row r="618" spans="2:5" s="50" customFormat="1" x14ac:dyDescent="0.3">
      <c r="B618" s="45"/>
      <c r="C618" s="45"/>
      <c r="E618" s="42"/>
    </row>
    <row r="619" spans="2:5" s="50" customFormat="1" x14ac:dyDescent="0.3">
      <c r="B619" s="45"/>
      <c r="C619" s="45"/>
      <c r="E619" s="42"/>
    </row>
    <row r="620" spans="2:5" s="50" customFormat="1" x14ac:dyDescent="0.3">
      <c r="B620" s="45"/>
      <c r="C620" s="45"/>
      <c r="E620" s="42"/>
    </row>
    <row r="621" spans="2:5" s="50" customFormat="1" x14ac:dyDescent="0.3">
      <c r="B621" s="45"/>
      <c r="C621" s="45"/>
      <c r="E621" s="42"/>
    </row>
    <row r="622" spans="2:5" s="50" customFormat="1" x14ac:dyDescent="0.3">
      <c r="B622" s="45"/>
      <c r="C622" s="45"/>
      <c r="E622" s="42"/>
    </row>
    <row r="623" spans="2:5" s="50" customFormat="1" x14ac:dyDescent="0.3">
      <c r="B623" s="45"/>
      <c r="C623" s="45"/>
      <c r="E623" s="42"/>
    </row>
    <row r="624" spans="2:5" s="50" customFormat="1" x14ac:dyDescent="0.3">
      <c r="B624" s="45"/>
      <c r="C624" s="45"/>
      <c r="E624" s="42"/>
    </row>
    <row r="625" spans="2:5" s="50" customFormat="1" x14ac:dyDescent="0.3">
      <c r="B625" s="45"/>
      <c r="C625" s="45"/>
      <c r="E625" s="42"/>
    </row>
    <row r="626" spans="2:5" s="50" customFormat="1" x14ac:dyDescent="0.3">
      <c r="B626" s="45"/>
      <c r="C626" s="45"/>
      <c r="E626" s="42"/>
    </row>
    <row r="627" spans="2:5" s="50" customFormat="1" x14ac:dyDescent="0.3">
      <c r="B627" s="45"/>
      <c r="C627" s="45"/>
      <c r="E627" s="42"/>
    </row>
    <row r="628" spans="2:5" s="50" customFormat="1" x14ac:dyDescent="0.3">
      <c r="B628" s="45"/>
      <c r="C628" s="45"/>
      <c r="E628" s="42"/>
    </row>
    <row r="629" spans="2:5" s="50" customFormat="1" x14ac:dyDescent="0.3">
      <c r="B629" s="45"/>
      <c r="C629" s="45"/>
      <c r="E629" s="42"/>
    </row>
    <row r="630" spans="2:5" s="50" customFormat="1" x14ac:dyDescent="0.3">
      <c r="B630" s="45"/>
      <c r="C630" s="45"/>
      <c r="E630" s="42"/>
    </row>
    <row r="631" spans="2:5" s="50" customFormat="1" x14ac:dyDescent="0.3">
      <c r="B631" s="45"/>
      <c r="C631" s="45"/>
      <c r="E631" s="42"/>
    </row>
    <row r="632" spans="2:5" s="50" customFormat="1" x14ac:dyDescent="0.3">
      <c r="B632" s="45"/>
      <c r="C632" s="45"/>
      <c r="E632" s="42"/>
    </row>
    <row r="633" spans="2:5" s="50" customFormat="1" x14ac:dyDescent="0.3">
      <c r="B633" s="45"/>
      <c r="C633" s="45"/>
      <c r="E633" s="42"/>
    </row>
    <row r="634" spans="2:5" s="50" customFormat="1" x14ac:dyDescent="0.3">
      <c r="B634" s="45"/>
      <c r="C634" s="45"/>
      <c r="E634" s="42"/>
    </row>
    <row r="635" spans="2:5" s="50" customFormat="1" x14ac:dyDescent="0.3">
      <c r="B635" s="45"/>
      <c r="C635" s="45"/>
      <c r="E635" s="42"/>
    </row>
    <row r="636" spans="2:5" s="50" customFormat="1" x14ac:dyDescent="0.3">
      <c r="B636" s="45"/>
      <c r="C636" s="45"/>
      <c r="E636" s="42"/>
    </row>
    <row r="637" spans="2:5" s="50" customFormat="1" x14ac:dyDescent="0.3">
      <c r="B637" s="45"/>
      <c r="C637" s="45"/>
      <c r="E637" s="42"/>
    </row>
    <row r="638" spans="2:5" s="50" customFormat="1" x14ac:dyDescent="0.3">
      <c r="B638" s="45"/>
      <c r="C638" s="45"/>
      <c r="E638" s="42"/>
    </row>
    <row r="639" spans="2:5" s="50" customFormat="1" x14ac:dyDescent="0.3">
      <c r="B639" s="45"/>
      <c r="C639" s="45"/>
      <c r="E639" s="42"/>
    </row>
    <row r="640" spans="2:5" s="50" customFormat="1" x14ac:dyDescent="0.3">
      <c r="B640" s="45"/>
      <c r="C640" s="45"/>
      <c r="E640" s="42"/>
    </row>
    <row r="641" spans="2:5" s="50" customFormat="1" x14ac:dyDescent="0.3">
      <c r="B641" s="45"/>
      <c r="C641" s="45"/>
      <c r="E641" s="42"/>
    </row>
    <row r="642" spans="2:5" s="50" customFormat="1" x14ac:dyDescent="0.3">
      <c r="B642" s="45"/>
      <c r="C642" s="45"/>
      <c r="E642" s="42"/>
    </row>
    <row r="643" spans="2:5" s="50" customFormat="1" x14ac:dyDescent="0.3">
      <c r="B643" s="45"/>
      <c r="C643" s="45"/>
      <c r="E643" s="42"/>
    </row>
    <row r="644" spans="2:5" s="50" customFormat="1" x14ac:dyDescent="0.3">
      <c r="B644" s="45"/>
      <c r="C644" s="45"/>
      <c r="E644" s="42"/>
    </row>
    <row r="645" spans="2:5" s="50" customFormat="1" x14ac:dyDescent="0.3">
      <c r="B645" s="45"/>
      <c r="C645" s="45"/>
      <c r="E645" s="42"/>
    </row>
    <row r="646" spans="2:5" s="50" customFormat="1" x14ac:dyDescent="0.3">
      <c r="B646" s="45"/>
      <c r="C646" s="45"/>
      <c r="E646" s="42"/>
    </row>
    <row r="647" spans="2:5" s="50" customFormat="1" x14ac:dyDescent="0.3">
      <c r="B647" s="45"/>
      <c r="C647" s="45"/>
      <c r="E647" s="42"/>
    </row>
    <row r="648" spans="2:5" s="50" customFormat="1" x14ac:dyDescent="0.3">
      <c r="B648" s="45"/>
      <c r="C648" s="45"/>
      <c r="E648" s="42"/>
    </row>
    <row r="649" spans="2:5" s="50" customFormat="1" x14ac:dyDescent="0.3">
      <c r="B649" s="45"/>
      <c r="C649" s="45"/>
      <c r="E649" s="42"/>
    </row>
    <row r="650" spans="2:5" s="50" customFormat="1" x14ac:dyDescent="0.3">
      <c r="B650" s="45"/>
      <c r="C650" s="45"/>
      <c r="E650" s="42"/>
    </row>
    <row r="651" spans="2:5" s="50" customFormat="1" x14ac:dyDescent="0.3">
      <c r="B651" s="45"/>
      <c r="C651" s="45"/>
      <c r="E651" s="42"/>
    </row>
    <row r="652" spans="2:5" s="50" customFormat="1" x14ac:dyDescent="0.3">
      <c r="B652" s="45"/>
      <c r="C652" s="45"/>
      <c r="E652" s="42"/>
    </row>
    <row r="653" spans="2:5" s="50" customFormat="1" x14ac:dyDescent="0.3">
      <c r="B653" s="45"/>
      <c r="C653" s="45"/>
      <c r="E653" s="42"/>
    </row>
    <row r="654" spans="2:5" s="50" customFormat="1" x14ac:dyDescent="0.3">
      <c r="B654" s="45"/>
      <c r="C654" s="45"/>
      <c r="E654" s="42"/>
    </row>
    <row r="655" spans="2:5" s="50" customFormat="1" x14ac:dyDescent="0.3">
      <c r="B655" s="45"/>
      <c r="C655" s="45"/>
      <c r="E655" s="42"/>
    </row>
    <row r="656" spans="2:5" s="50" customFormat="1" x14ac:dyDescent="0.3">
      <c r="B656" s="45"/>
      <c r="C656" s="45"/>
      <c r="E656" s="42"/>
    </row>
    <row r="657" spans="2:5" s="50" customFormat="1" x14ac:dyDescent="0.3">
      <c r="B657" s="45"/>
      <c r="C657" s="45"/>
      <c r="E657" s="42"/>
    </row>
    <row r="658" spans="2:5" s="50" customFormat="1" x14ac:dyDescent="0.3">
      <c r="B658" s="45"/>
      <c r="C658" s="45"/>
      <c r="E658" s="42"/>
    </row>
    <row r="659" spans="2:5" s="50" customFormat="1" x14ac:dyDescent="0.3">
      <c r="B659" s="45"/>
      <c r="C659" s="45"/>
      <c r="E659" s="42"/>
    </row>
    <row r="660" spans="2:5" s="50" customFormat="1" x14ac:dyDescent="0.3">
      <c r="B660" s="45"/>
      <c r="C660" s="45"/>
      <c r="E660" s="42"/>
    </row>
    <row r="661" spans="2:5" s="50" customFormat="1" x14ac:dyDescent="0.3">
      <c r="B661" s="45"/>
      <c r="C661" s="45"/>
      <c r="E661" s="42"/>
    </row>
    <row r="662" spans="2:5" s="50" customFormat="1" x14ac:dyDescent="0.3">
      <c r="B662" s="45"/>
      <c r="C662" s="45"/>
      <c r="E662" s="42"/>
    </row>
    <row r="663" spans="2:5" s="50" customFormat="1" x14ac:dyDescent="0.3">
      <c r="B663" s="45"/>
      <c r="C663" s="45"/>
      <c r="E663" s="42"/>
    </row>
    <row r="664" spans="2:5" s="50" customFormat="1" x14ac:dyDescent="0.3">
      <c r="B664" s="45"/>
      <c r="C664" s="45"/>
      <c r="E664" s="42"/>
    </row>
    <row r="665" spans="2:5" s="50" customFormat="1" x14ac:dyDescent="0.3">
      <c r="B665" s="45"/>
      <c r="C665" s="45"/>
      <c r="E665" s="42"/>
    </row>
    <row r="666" spans="2:5" s="50" customFormat="1" x14ac:dyDescent="0.3">
      <c r="B666" s="45"/>
      <c r="C666" s="45"/>
      <c r="E666" s="42"/>
    </row>
    <row r="667" spans="2:5" s="50" customFormat="1" x14ac:dyDescent="0.3">
      <c r="B667" s="45"/>
      <c r="C667" s="45"/>
      <c r="E667" s="42"/>
    </row>
    <row r="668" spans="2:5" s="50" customFormat="1" x14ac:dyDescent="0.3">
      <c r="B668" s="45"/>
      <c r="C668" s="45"/>
      <c r="E668" s="42"/>
    </row>
    <row r="669" spans="2:5" s="50" customFormat="1" x14ac:dyDescent="0.3">
      <c r="B669" s="45"/>
      <c r="C669" s="45"/>
      <c r="E669" s="42"/>
    </row>
    <row r="670" spans="2:5" s="50" customFormat="1" x14ac:dyDescent="0.3">
      <c r="B670" s="45"/>
      <c r="C670" s="45"/>
      <c r="E670" s="42"/>
    </row>
    <row r="671" spans="2:5" s="50" customFormat="1" x14ac:dyDescent="0.3">
      <c r="B671" s="45"/>
      <c r="C671" s="45"/>
      <c r="E671" s="42"/>
    </row>
    <row r="672" spans="2:5" s="50" customFormat="1" x14ac:dyDescent="0.3">
      <c r="B672" s="45"/>
      <c r="C672" s="45"/>
      <c r="E672" s="42"/>
    </row>
    <row r="673" spans="2:5" s="50" customFormat="1" x14ac:dyDescent="0.3">
      <c r="B673" s="45"/>
      <c r="C673" s="45"/>
      <c r="E673" s="42"/>
    </row>
    <row r="674" spans="2:5" s="50" customFormat="1" x14ac:dyDescent="0.3">
      <c r="B674" s="45"/>
      <c r="C674" s="45"/>
      <c r="E674" s="42"/>
    </row>
    <row r="675" spans="2:5" s="50" customFormat="1" x14ac:dyDescent="0.3">
      <c r="B675" s="45"/>
      <c r="C675" s="45"/>
      <c r="E675" s="42"/>
    </row>
    <row r="676" spans="2:5" s="50" customFormat="1" x14ac:dyDescent="0.3">
      <c r="B676" s="45"/>
      <c r="C676" s="45"/>
      <c r="E676" s="42"/>
    </row>
    <row r="677" spans="2:5" s="50" customFormat="1" x14ac:dyDescent="0.3">
      <c r="B677" s="45"/>
      <c r="C677" s="45"/>
      <c r="E677" s="42"/>
    </row>
    <row r="678" spans="2:5" s="50" customFormat="1" x14ac:dyDescent="0.3">
      <c r="B678" s="45"/>
      <c r="C678" s="45"/>
      <c r="E678" s="42"/>
    </row>
    <row r="679" spans="2:5" s="50" customFormat="1" x14ac:dyDescent="0.3">
      <c r="B679" s="45"/>
      <c r="C679" s="45"/>
      <c r="E679" s="42"/>
    </row>
    <row r="680" spans="2:5" s="50" customFormat="1" x14ac:dyDescent="0.3">
      <c r="B680" s="45"/>
      <c r="C680" s="45"/>
      <c r="E680" s="42"/>
    </row>
    <row r="681" spans="2:5" s="50" customFormat="1" x14ac:dyDescent="0.3">
      <c r="B681" s="45"/>
      <c r="C681" s="45"/>
      <c r="E681" s="42"/>
    </row>
    <row r="682" spans="2:5" s="50" customFormat="1" x14ac:dyDescent="0.3">
      <c r="B682" s="45"/>
      <c r="C682" s="45"/>
      <c r="E682" s="42"/>
    </row>
    <row r="683" spans="2:5" s="50" customFormat="1" x14ac:dyDescent="0.3">
      <c r="B683" s="45"/>
      <c r="C683" s="45"/>
      <c r="E683" s="42"/>
    </row>
    <row r="684" spans="2:5" s="50" customFormat="1" x14ac:dyDescent="0.3">
      <c r="B684" s="45"/>
      <c r="C684" s="45"/>
      <c r="E684" s="42"/>
    </row>
    <row r="685" spans="2:5" s="50" customFormat="1" x14ac:dyDescent="0.3">
      <c r="B685" s="45"/>
      <c r="C685" s="45"/>
      <c r="E685" s="42"/>
    </row>
    <row r="686" spans="2:5" s="50" customFormat="1" x14ac:dyDescent="0.3">
      <c r="B686" s="45"/>
      <c r="C686" s="45"/>
      <c r="E686" s="42"/>
    </row>
    <row r="687" spans="2:5" s="50" customFormat="1" x14ac:dyDescent="0.3">
      <c r="B687" s="45"/>
      <c r="C687" s="45"/>
      <c r="E687" s="42"/>
    </row>
    <row r="688" spans="2:5" s="50" customFormat="1" x14ac:dyDescent="0.3">
      <c r="B688" s="45"/>
      <c r="C688" s="45"/>
      <c r="E688" s="42"/>
    </row>
    <row r="689" spans="2:5" s="50" customFormat="1" x14ac:dyDescent="0.3">
      <c r="B689" s="45"/>
      <c r="C689" s="45"/>
      <c r="E689" s="42"/>
    </row>
    <row r="690" spans="2:5" s="50" customFormat="1" x14ac:dyDescent="0.3">
      <c r="B690" s="45"/>
      <c r="C690" s="45"/>
      <c r="E690" s="42"/>
    </row>
    <row r="691" spans="2:5" s="50" customFormat="1" x14ac:dyDescent="0.3">
      <c r="B691" s="45"/>
      <c r="C691" s="45"/>
      <c r="E691" s="42"/>
    </row>
    <row r="692" spans="2:5" s="50" customFormat="1" x14ac:dyDescent="0.3">
      <c r="B692" s="45"/>
      <c r="C692" s="45"/>
      <c r="E692" s="42"/>
    </row>
    <row r="693" spans="2:5" s="50" customFormat="1" x14ac:dyDescent="0.3">
      <c r="B693" s="45"/>
      <c r="C693" s="45"/>
      <c r="E693" s="42"/>
    </row>
    <row r="694" spans="2:5" s="50" customFormat="1" x14ac:dyDescent="0.3">
      <c r="B694" s="45"/>
      <c r="C694" s="45"/>
      <c r="E694" s="42"/>
    </row>
    <row r="695" spans="2:5" s="50" customFormat="1" x14ac:dyDescent="0.3">
      <c r="B695" s="45"/>
      <c r="C695" s="45"/>
      <c r="E695" s="42"/>
    </row>
    <row r="696" spans="2:5" s="50" customFormat="1" x14ac:dyDescent="0.3">
      <c r="B696" s="45"/>
      <c r="C696" s="45"/>
      <c r="E696" s="42"/>
    </row>
    <row r="697" spans="2:5" s="50" customFormat="1" x14ac:dyDescent="0.3">
      <c r="B697" s="45"/>
      <c r="C697" s="45"/>
      <c r="E697" s="42"/>
    </row>
    <row r="698" spans="2:5" s="50" customFormat="1" x14ac:dyDescent="0.3">
      <c r="B698" s="45"/>
      <c r="C698" s="45"/>
      <c r="E698" s="42"/>
    </row>
    <row r="699" spans="2:5" s="50" customFormat="1" x14ac:dyDescent="0.3">
      <c r="B699" s="45"/>
      <c r="C699" s="45"/>
      <c r="E699" s="42"/>
    </row>
    <row r="700" spans="2:5" s="50" customFormat="1" x14ac:dyDescent="0.3">
      <c r="B700" s="45"/>
      <c r="C700" s="45"/>
      <c r="E700" s="42"/>
    </row>
    <row r="701" spans="2:5" s="50" customFormat="1" x14ac:dyDescent="0.3">
      <c r="B701" s="45"/>
      <c r="C701" s="45"/>
      <c r="E701" s="42"/>
    </row>
    <row r="702" spans="2:5" s="50" customFormat="1" x14ac:dyDescent="0.3">
      <c r="B702" s="45"/>
      <c r="C702" s="45"/>
      <c r="E702" s="42"/>
    </row>
    <row r="703" spans="2:5" s="50" customFormat="1" x14ac:dyDescent="0.3">
      <c r="B703" s="45"/>
      <c r="C703" s="45"/>
      <c r="E703" s="42"/>
    </row>
    <row r="704" spans="2:5" s="50" customFormat="1" x14ac:dyDescent="0.3">
      <c r="B704" s="45"/>
      <c r="C704" s="45"/>
      <c r="E704" s="42"/>
    </row>
    <row r="705" spans="2:5" s="50" customFormat="1" x14ac:dyDescent="0.3">
      <c r="B705" s="45"/>
      <c r="C705" s="45"/>
      <c r="E705" s="42"/>
    </row>
    <row r="706" spans="2:5" s="50" customFormat="1" x14ac:dyDescent="0.3">
      <c r="B706" s="45"/>
      <c r="C706" s="45"/>
      <c r="E706" s="42"/>
    </row>
    <row r="707" spans="2:5" s="50" customFormat="1" x14ac:dyDescent="0.3">
      <c r="B707" s="45"/>
      <c r="C707" s="45"/>
      <c r="E707" s="42"/>
    </row>
    <row r="708" spans="2:5" s="50" customFormat="1" x14ac:dyDescent="0.3">
      <c r="B708" s="45"/>
      <c r="C708" s="45"/>
      <c r="E708" s="42"/>
    </row>
    <row r="709" spans="2:5" s="50" customFormat="1" x14ac:dyDescent="0.3">
      <c r="B709" s="45"/>
      <c r="C709" s="45"/>
      <c r="E709" s="42"/>
    </row>
    <row r="710" spans="2:5" s="50" customFormat="1" x14ac:dyDescent="0.3">
      <c r="B710" s="45"/>
      <c r="C710" s="45"/>
      <c r="E710" s="42"/>
    </row>
    <row r="711" spans="2:5" s="50" customFormat="1" x14ac:dyDescent="0.3">
      <c r="B711" s="45"/>
      <c r="C711" s="45"/>
      <c r="E711" s="42"/>
    </row>
    <row r="712" spans="2:5" s="50" customFormat="1" x14ac:dyDescent="0.3">
      <c r="B712" s="45"/>
      <c r="C712" s="45"/>
      <c r="E712" s="42"/>
    </row>
    <row r="713" spans="2:5" s="50" customFormat="1" x14ac:dyDescent="0.3">
      <c r="B713" s="45"/>
      <c r="C713" s="45"/>
      <c r="E713" s="42"/>
    </row>
    <row r="714" spans="2:5" s="50" customFormat="1" x14ac:dyDescent="0.3">
      <c r="B714" s="45"/>
      <c r="C714" s="45"/>
      <c r="E714" s="42"/>
    </row>
    <row r="715" spans="2:5" s="50" customFormat="1" x14ac:dyDescent="0.3">
      <c r="B715" s="45"/>
      <c r="C715" s="45"/>
      <c r="E715" s="42"/>
    </row>
    <row r="716" spans="2:5" s="50" customFormat="1" x14ac:dyDescent="0.3">
      <c r="B716" s="45"/>
      <c r="C716" s="45"/>
      <c r="E716" s="42"/>
    </row>
    <row r="717" spans="2:5" s="50" customFormat="1" x14ac:dyDescent="0.3">
      <c r="B717" s="45"/>
      <c r="C717" s="45"/>
      <c r="E717" s="42"/>
    </row>
    <row r="718" spans="2:5" s="50" customFormat="1" x14ac:dyDescent="0.3">
      <c r="B718" s="45"/>
      <c r="C718" s="45"/>
      <c r="E718" s="42"/>
    </row>
    <row r="719" spans="2:5" s="50" customFormat="1" x14ac:dyDescent="0.3">
      <c r="B719" s="45"/>
      <c r="C719" s="45"/>
      <c r="E719" s="42"/>
    </row>
    <row r="720" spans="2:5" s="50" customFormat="1" x14ac:dyDescent="0.3">
      <c r="B720" s="45"/>
      <c r="C720" s="45"/>
      <c r="E720" s="42"/>
    </row>
    <row r="721" spans="2:5" s="50" customFormat="1" x14ac:dyDescent="0.3">
      <c r="B721" s="45"/>
      <c r="C721" s="45"/>
      <c r="E721" s="42"/>
    </row>
    <row r="722" spans="2:5" s="50" customFormat="1" x14ac:dyDescent="0.3">
      <c r="B722" s="45"/>
      <c r="C722" s="45"/>
      <c r="E722" s="42"/>
    </row>
    <row r="723" spans="2:5" s="50" customFormat="1" x14ac:dyDescent="0.3">
      <c r="B723" s="45"/>
      <c r="C723" s="45"/>
      <c r="E723" s="42"/>
    </row>
    <row r="724" spans="2:5" s="50" customFormat="1" x14ac:dyDescent="0.3">
      <c r="B724" s="45"/>
      <c r="C724" s="45"/>
      <c r="E724" s="42"/>
    </row>
    <row r="725" spans="2:5" s="50" customFormat="1" x14ac:dyDescent="0.3">
      <c r="B725" s="45"/>
      <c r="C725" s="45"/>
      <c r="E725" s="42"/>
    </row>
    <row r="726" spans="2:5" s="50" customFormat="1" x14ac:dyDescent="0.3">
      <c r="B726" s="45"/>
      <c r="C726" s="45"/>
      <c r="E726" s="42"/>
    </row>
    <row r="727" spans="2:5" s="50" customFormat="1" x14ac:dyDescent="0.3">
      <c r="B727" s="45"/>
      <c r="C727" s="45"/>
      <c r="E727" s="42"/>
    </row>
    <row r="728" spans="2:5" s="50" customFormat="1" x14ac:dyDescent="0.3">
      <c r="B728" s="45"/>
      <c r="C728" s="45"/>
      <c r="E728" s="42"/>
    </row>
    <row r="729" spans="2:5" s="50" customFormat="1" x14ac:dyDescent="0.3">
      <c r="B729" s="45"/>
      <c r="C729" s="45"/>
      <c r="E729" s="42"/>
    </row>
    <row r="730" spans="2:5" s="50" customFormat="1" x14ac:dyDescent="0.3">
      <c r="B730" s="45"/>
      <c r="C730" s="45"/>
      <c r="E730" s="42"/>
    </row>
    <row r="731" spans="2:5" s="50" customFormat="1" x14ac:dyDescent="0.3">
      <c r="B731" s="45"/>
      <c r="C731" s="45"/>
      <c r="E731" s="42"/>
    </row>
    <row r="732" spans="2:5" s="50" customFormat="1" x14ac:dyDescent="0.3">
      <c r="B732" s="45"/>
      <c r="C732" s="45"/>
      <c r="E732" s="42"/>
    </row>
    <row r="733" spans="2:5" s="50" customFormat="1" x14ac:dyDescent="0.3">
      <c r="B733" s="45"/>
      <c r="C733" s="45"/>
      <c r="E733" s="42"/>
    </row>
    <row r="734" spans="2:5" s="50" customFormat="1" x14ac:dyDescent="0.3">
      <c r="B734" s="45"/>
      <c r="C734" s="45"/>
      <c r="E734" s="42"/>
    </row>
    <row r="735" spans="2:5" s="50" customFormat="1" x14ac:dyDescent="0.3">
      <c r="B735" s="45"/>
      <c r="C735" s="45"/>
      <c r="E735" s="42"/>
    </row>
    <row r="736" spans="2:5" s="50" customFormat="1" x14ac:dyDescent="0.3">
      <c r="B736" s="45"/>
      <c r="C736" s="45"/>
      <c r="E736" s="42"/>
    </row>
    <row r="737" spans="2:5" s="50" customFormat="1" x14ac:dyDescent="0.3">
      <c r="B737" s="45"/>
      <c r="C737" s="45"/>
      <c r="E737" s="42"/>
    </row>
    <row r="738" spans="2:5" s="50" customFormat="1" x14ac:dyDescent="0.3">
      <c r="B738" s="45"/>
      <c r="C738" s="45"/>
      <c r="E738" s="42"/>
    </row>
    <row r="739" spans="2:5" s="50" customFormat="1" x14ac:dyDescent="0.3">
      <c r="B739" s="45"/>
      <c r="C739" s="45"/>
      <c r="E739" s="42"/>
    </row>
    <row r="740" spans="2:5" s="50" customFormat="1" x14ac:dyDescent="0.3">
      <c r="B740" s="45"/>
      <c r="C740" s="45"/>
      <c r="E740" s="42"/>
    </row>
    <row r="741" spans="2:5" s="50" customFormat="1" x14ac:dyDescent="0.3">
      <c r="B741" s="45"/>
      <c r="C741" s="45"/>
      <c r="E741" s="42"/>
    </row>
    <row r="742" spans="2:5" s="50" customFormat="1" x14ac:dyDescent="0.3">
      <c r="B742" s="45"/>
      <c r="C742" s="45"/>
      <c r="E742" s="42"/>
    </row>
    <row r="743" spans="2:5" s="50" customFormat="1" x14ac:dyDescent="0.3">
      <c r="B743" s="45"/>
      <c r="C743" s="45"/>
      <c r="E743" s="42"/>
    </row>
    <row r="744" spans="2:5" s="50" customFormat="1" x14ac:dyDescent="0.3">
      <c r="B744" s="45"/>
      <c r="C744" s="45"/>
      <c r="E744" s="42"/>
    </row>
    <row r="745" spans="2:5" s="50" customFormat="1" x14ac:dyDescent="0.3">
      <c r="B745" s="45"/>
      <c r="C745" s="45"/>
      <c r="E745" s="42"/>
    </row>
    <row r="746" spans="2:5" s="50" customFormat="1" x14ac:dyDescent="0.3">
      <c r="B746" s="45"/>
      <c r="C746" s="45"/>
      <c r="E746" s="42"/>
    </row>
    <row r="747" spans="2:5" s="50" customFormat="1" x14ac:dyDescent="0.3">
      <c r="B747" s="45"/>
      <c r="C747" s="45"/>
      <c r="E747" s="42"/>
    </row>
    <row r="748" spans="2:5" s="50" customFormat="1" x14ac:dyDescent="0.3">
      <c r="B748" s="45"/>
      <c r="C748" s="45"/>
      <c r="E748" s="42"/>
    </row>
    <row r="749" spans="2:5" s="50" customFormat="1" x14ac:dyDescent="0.3">
      <c r="B749" s="45"/>
      <c r="C749" s="45"/>
      <c r="E749" s="42"/>
    </row>
    <row r="750" spans="2:5" s="50" customFormat="1" x14ac:dyDescent="0.3">
      <c r="B750" s="45"/>
      <c r="C750" s="45"/>
      <c r="E750" s="42"/>
    </row>
    <row r="751" spans="2:5" s="50" customFormat="1" x14ac:dyDescent="0.3">
      <c r="B751" s="45"/>
      <c r="C751" s="45"/>
      <c r="E751" s="42"/>
    </row>
    <row r="752" spans="2:5" s="50" customFormat="1" x14ac:dyDescent="0.3">
      <c r="B752" s="45"/>
      <c r="C752" s="45"/>
      <c r="E752" s="42"/>
    </row>
    <row r="753" spans="2:5" s="50" customFormat="1" x14ac:dyDescent="0.3">
      <c r="B753" s="45"/>
      <c r="C753" s="45"/>
      <c r="E753" s="42"/>
    </row>
    <row r="754" spans="2:5" s="50" customFormat="1" x14ac:dyDescent="0.3">
      <c r="B754" s="45"/>
      <c r="C754" s="45"/>
      <c r="E754" s="42"/>
    </row>
    <row r="755" spans="2:5" s="50" customFormat="1" x14ac:dyDescent="0.3">
      <c r="B755" s="45"/>
      <c r="C755" s="45"/>
      <c r="E755" s="42"/>
    </row>
    <row r="756" spans="2:5" s="50" customFormat="1" x14ac:dyDescent="0.3">
      <c r="B756" s="45"/>
      <c r="C756" s="45"/>
      <c r="E756" s="42"/>
    </row>
    <row r="757" spans="2:5" s="50" customFormat="1" x14ac:dyDescent="0.3">
      <c r="B757" s="45"/>
      <c r="C757" s="45"/>
      <c r="E757" s="42"/>
    </row>
    <row r="758" spans="2:5" s="50" customFormat="1" x14ac:dyDescent="0.3">
      <c r="B758" s="45"/>
      <c r="C758" s="45"/>
      <c r="E758" s="42"/>
    </row>
    <row r="759" spans="2:5" s="50" customFormat="1" x14ac:dyDescent="0.3">
      <c r="B759" s="45"/>
      <c r="C759" s="45"/>
      <c r="E759" s="42"/>
    </row>
    <row r="760" spans="2:5" s="50" customFormat="1" x14ac:dyDescent="0.3">
      <c r="B760" s="45"/>
      <c r="C760" s="45"/>
      <c r="E760" s="42"/>
    </row>
    <row r="761" spans="2:5" s="50" customFormat="1" x14ac:dyDescent="0.3">
      <c r="B761" s="45"/>
      <c r="C761" s="45"/>
      <c r="E761" s="42"/>
    </row>
    <row r="762" spans="2:5" s="50" customFormat="1" x14ac:dyDescent="0.3">
      <c r="B762" s="45"/>
      <c r="C762" s="45"/>
      <c r="E762" s="42"/>
    </row>
    <row r="763" spans="2:5" s="50" customFormat="1" x14ac:dyDescent="0.3">
      <c r="B763" s="45"/>
      <c r="C763" s="45"/>
      <c r="E763" s="42"/>
    </row>
    <row r="764" spans="2:5" s="50" customFormat="1" x14ac:dyDescent="0.3">
      <c r="B764" s="45"/>
      <c r="C764" s="45"/>
      <c r="E764" s="42"/>
    </row>
    <row r="765" spans="2:5" s="50" customFormat="1" x14ac:dyDescent="0.3">
      <c r="B765" s="45"/>
      <c r="C765" s="45"/>
      <c r="E765" s="42"/>
    </row>
    <row r="766" spans="2:5" s="50" customFormat="1" x14ac:dyDescent="0.3">
      <c r="B766" s="45"/>
      <c r="C766" s="45"/>
      <c r="E766" s="42"/>
    </row>
    <row r="767" spans="2:5" s="50" customFormat="1" x14ac:dyDescent="0.3">
      <c r="B767" s="45"/>
      <c r="C767" s="45"/>
      <c r="E767" s="42"/>
    </row>
    <row r="768" spans="2:5" s="50" customFormat="1" x14ac:dyDescent="0.3">
      <c r="B768" s="45"/>
      <c r="C768" s="45"/>
      <c r="E768" s="42"/>
    </row>
    <row r="769" spans="2:5" s="50" customFormat="1" x14ac:dyDescent="0.3">
      <c r="B769" s="45"/>
      <c r="C769" s="45"/>
      <c r="E769" s="42"/>
    </row>
    <row r="770" spans="2:5" s="50" customFormat="1" x14ac:dyDescent="0.3">
      <c r="B770" s="45"/>
      <c r="C770" s="45"/>
      <c r="E770" s="42"/>
    </row>
    <row r="771" spans="2:5" s="50" customFormat="1" x14ac:dyDescent="0.3">
      <c r="B771" s="45"/>
      <c r="C771" s="45"/>
      <c r="E771" s="42"/>
    </row>
    <row r="772" spans="2:5" s="50" customFormat="1" x14ac:dyDescent="0.3">
      <c r="B772" s="45"/>
      <c r="C772" s="45"/>
      <c r="E772" s="42"/>
    </row>
    <row r="773" spans="2:5" s="50" customFormat="1" x14ac:dyDescent="0.3">
      <c r="B773" s="45"/>
      <c r="C773" s="45"/>
      <c r="E773" s="42"/>
    </row>
    <row r="774" spans="2:5" s="50" customFormat="1" x14ac:dyDescent="0.3">
      <c r="B774" s="45"/>
      <c r="C774" s="45"/>
      <c r="E774" s="42"/>
    </row>
    <row r="775" spans="2:5" s="50" customFormat="1" x14ac:dyDescent="0.3">
      <c r="B775" s="45"/>
      <c r="C775" s="45"/>
      <c r="E775" s="42"/>
    </row>
    <row r="776" spans="2:5" s="50" customFormat="1" x14ac:dyDescent="0.3">
      <c r="B776" s="45"/>
      <c r="C776" s="45"/>
      <c r="E776" s="42"/>
    </row>
    <row r="777" spans="2:5" s="50" customFormat="1" x14ac:dyDescent="0.3">
      <c r="B777" s="45"/>
      <c r="C777" s="45"/>
      <c r="E777" s="42"/>
    </row>
    <row r="778" spans="2:5" s="50" customFormat="1" x14ac:dyDescent="0.3">
      <c r="B778" s="45"/>
      <c r="C778" s="45"/>
      <c r="E778" s="42"/>
    </row>
    <row r="779" spans="2:5" s="50" customFormat="1" x14ac:dyDescent="0.3">
      <c r="B779" s="45"/>
      <c r="C779" s="45"/>
      <c r="E779" s="42"/>
    </row>
    <row r="780" spans="2:5" s="50" customFormat="1" x14ac:dyDescent="0.3">
      <c r="B780" s="45"/>
      <c r="C780" s="45"/>
      <c r="E780" s="42"/>
    </row>
    <row r="781" spans="2:5" s="50" customFormat="1" x14ac:dyDescent="0.3">
      <c r="B781" s="45"/>
      <c r="C781" s="45"/>
      <c r="E781" s="42"/>
    </row>
    <row r="782" spans="2:5" s="50" customFormat="1" x14ac:dyDescent="0.3">
      <c r="B782" s="45"/>
      <c r="C782" s="45"/>
      <c r="E782" s="42"/>
    </row>
    <row r="783" spans="2:5" s="50" customFormat="1" x14ac:dyDescent="0.3">
      <c r="B783" s="45"/>
      <c r="C783" s="45"/>
      <c r="E783" s="42"/>
    </row>
    <row r="784" spans="2:5" s="50" customFormat="1" x14ac:dyDescent="0.3">
      <c r="B784" s="45"/>
      <c r="C784" s="45"/>
      <c r="E784" s="42"/>
    </row>
    <row r="785" spans="2:5" s="50" customFormat="1" x14ac:dyDescent="0.3">
      <c r="B785" s="45"/>
      <c r="C785" s="45"/>
      <c r="E785" s="42"/>
    </row>
    <row r="786" spans="2:5" s="50" customFormat="1" x14ac:dyDescent="0.3">
      <c r="B786" s="45"/>
      <c r="C786" s="45"/>
      <c r="E786" s="42"/>
    </row>
    <row r="787" spans="2:5" s="50" customFormat="1" x14ac:dyDescent="0.3">
      <c r="B787" s="45"/>
      <c r="C787" s="45"/>
      <c r="E787" s="42"/>
    </row>
    <row r="788" spans="2:5" s="50" customFormat="1" x14ac:dyDescent="0.3">
      <c r="B788" s="45"/>
      <c r="C788" s="45"/>
      <c r="E788" s="42"/>
    </row>
    <row r="789" spans="2:5" s="50" customFormat="1" x14ac:dyDescent="0.3">
      <c r="B789" s="45"/>
      <c r="C789" s="45"/>
      <c r="E789" s="42"/>
    </row>
    <row r="790" spans="2:5" s="50" customFormat="1" x14ac:dyDescent="0.3">
      <c r="B790" s="45"/>
      <c r="C790" s="45"/>
      <c r="E790" s="42"/>
    </row>
    <row r="791" spans="2:5" s="50" customFormat="1" x14ac:dyDescent="0.3">
      <c r="B791" s="45"/>
      <c r="C791" s="45"/>
      <c r="E791" s="42"/>
    </row>
    <row r="792" spans="2:5" s="50" customFormat="1" x14ac:dyDescent="0.3">
      <c r="B792" s="45"/>
      <c r="C792" s="45"/>
      <c r="E792" s="42"/>
    </row>
    <row r="793" spans="2:5" s="50" customFormat="1" x14ac:dyDescent="0.3">
      <c r="B793" s="45"/>
      <c r="C793" s="45"/>
      <c r="E793" s="42"/>
    </row>
    <row r="794" spans="2:5" s="50" customFormat="1" x14ac:dyDescent="0.3">
      <c r="B794" s="45"/>
      <c r="C794" s="45"/>
      <c r="E794" s="42"/>
    </row>
    <row r="795" spans="2:5" s="50" customFormat="1" x14ac:dyDescent="0.3">
      <c r="B795" s="45"/>
      <c r="C795" s="45"/>
      <c r="E795" s="42"/>
    </row>
    <row r="796" spans="2:5" s="50" customFormat="1" x14ac:dyDescent="0.3">
      <c r="B796" s="45"/>
      <c r="C796" s="45"/>
      <c r="E796" s="42"/>
    </row>
    <row r="797" spans="2:5" s="50" customFormat="1" x14ac:dyDescent="0.3">
      <c r="B797" s="45"/>
      <c r="C797" s="45"/>
      <c r="E797" s="42"/>
    </row>
    <row r="798" spans="2:5" s="50" customFormat="1" x14ac:dyDescent="0.3">
      <c r="B798" s="45"/>
      <c r="C798" s="45"/>
      <c r="E798" s="42"/>
    </row>
    <row r="799" spans="2:5" s="50" customFormat="1" x14ac:dyDescent="0.3">
      <c r="B799" s="45"/>
      <c r="C799" s="45"/>
      <c r="E799" s="42"/>
    </row>
    <row r="800" spans="2:5" s="50" customFormat="1" x14ac:dyDescent="0.3">
      <c r="B800" s="45"/>
      <c r="C800" s="45"/>
      <c r="E800" s="42"/>
    </row>
    <row r="801" spans="2:5" s="50" customFormat="1" x14ac:dyDescent="0.3">
      <c r="B801" s="45"/>
      <c r="C801" s="45"/>
      <c r="E801" s="42"/>
    </row>
    <row r="802" spans="2:5" s="50" customFormat="1" x14ac:dyDescent="0.3">
      <c r="B802" s="45"/>
      <c r="C802" s="45"/>
      <c r="E802" s="42"/>
    </row>
    <row r="803" spans="2:5" s="50" customFormat="1" x14ac:dyDescent="0.3">
      <c r="B803" s="45"/>
      <c r="C803" s="45"/>
      <c r="E803" s="42"/>
    </row>
    <row r="804" spans="2:5" s="50" customFormat="1" x14ac:dyDescent="0.3">
      <c r="B804" s="45"/>
      <c r="C804" s="45"/>
      <c r="E804" s="42"/>
    </row>
    <row r="805" spans="2:5" s="50" customFormat="1" x14ac:dyDescent="0.3">
      <c r="B805" s="45"/>
      <c r="C805" s="45"/>
      <c r="E805" s="42"/>
    </row>
    <row r="806" spans="2:5" s="50" customFormat="1" x14ac:dyDescent="0.3">
      <c r="B806" s="45"/>
      <c r="C806" s="45"/>
      <c r="E806" s="42"/>
    </row>
    <row r="807" spans="2:5" s="50" customFormat="1" x14ac:dyDescent="0.3">
      <c r="B807" s="45"/>
      <c r="C807" s="45"/>
      <c r="E807" s="42"/>
    </row>
    <row r="808" spans="2:5" s="50" customFormat="1" x14ac:dyDescent="0.3">
      <c r="B808" s="45"/>
      <c r="C808" s="45"/>
      <c r="E808" s="42"/>
    </row>
    <row r="809" spans="2:5" s="50" customFormat="1" x14ac:dyDescent="0.3">
      <c r="B809" s="45"/>
      <c r="C809" s="45"/>
      <c r="E809" s="42"/>
    </row>
    <row r="810" spans="2:5" s="50" customFormat="1" x14ac:dyDescent="0.3">
      <c r="B810" s="45"/>
      <c r="C810" s="45"/>
      <c r="E810" s="42"/>
    </row>
    <row r="811" spans="2:5" s="50" customFormat="1" x14ac:dyDescent="0.3">
      <c r="B811" s="45"/>
      <c r="C811" s="45"/>
      <c r="E811" s="42"/>
    </row>
    <row r="812" spans="2:5" s="50" customFormat="1" x14ac:dyDescent="0.3">
      <c r="B812" s="45"/>
      <c r="C812" s="45"/>
      <c r="E812" s="42"/>
    </row>
    <row r="813" spans="2:5" s="50" customFormat="1" x14ac:dyDescent="0.3">
      <c r="B813" s="45"/>
      <c r="C813" s="45"/>
      <c r="E813" s="42"/>
    </row>
    <row r="814" spans="2:5" s="50" customFormat="1" x14ac:dyDescent="0.3">
      <c r="B814" s="45"/>
      <c r="C814" s="45"/>
      <c r="E814" s="42"/>
    </row>
    <row r="815" spans="2:5" s="50" customFormat="1" x14ac:dyDescent="0.3">
      <c r="B815" s="45"/>
      <c r="C815" s="45"/>
      <c r="E815" s="42"/>
    </row>
    <row r="816" spans="2:5" s="50" customFormat="1" x14ac:dyDescent="0.3">
      <c r="B816" s="45"/>
      <c r="C816" s="45"/>
      <c r="E816" s="42"/>
    </row>
    <row r="817" spans="2:5" s="50" customFormat="1" x14ac:dyDescent="0.3">
      <c r="B817" s="45"/>
      <c r="C817" s="45"/>
      <c r="E817" s="42"/>
    </row>
    <row r="818" spans="2:5" s="50" customFormat="1" x14ac:dyDescent="0.3">
      <c r="B818" s="45"/>
      <c r="C818" s="45"/>
      <c r="E818" s="42"/>
    </row>
    <row r="819" spans="2:5" s="50" customFormat="1" x14ac:dyDescent="0.3">
      <c r="B819" s="45"/>
      <c r="C819" s="45"/>
      <c r="E819" s="42"/>
    </row>
    <row r="820" spans="2:5" s="50" customFormat="1" x14ac:dyDescent="0.3">
      <c r="B820" s="45"/>
      <c r="C820" s="45"/>
      <c r="E820" s="42"/>
    </row>
    <row r="821" spans="2:5" s="50" customFormat="1" x14ac:dyDescent="0.3">
      <c r="B821" s="45"/>
      <c r="C821" s="45"/>
      <c r="E821" s="42"/>
    </row>
    <row r="822" spans="2:5" s="50" customFormat="1" x14ac:dyDescent="0.3">
      <c r="B822" s="45"/>
      <c r="C822" s="45"/>
      <c r="E822" s="42"/>
    </row>
    <row r="823" spans="2:5" s="50" customFormat="1" x14ac:dyDescent="0.3">
      <c r="B823" s="45"/>
      <c r="C823" s="45"/>
      <c r="E823" s="42"/>
    </row>
    <row r="824" spans="2:5" s="50" customFormat="1" x14ac:dyDescent="0.3">
      <c r="B824" s="45"/>
      <c r="C824" s="45"/>
      <c r="E824" s="42"/>
    </row>
    <row r="825" spans="2:5" s="50" customFormat="1" x14ac:dyDescent="0.3">
      <c r="B825" s="45"/>
      <c r="C825" s="45"/>
      <c r="E825" s="42"/>
    </row>
    <row r="826" spans="2:5" s="50" customFormat="1" x14ac:dyDescent="0.3">
      <c r="B826" s="45"/>
      <c r="C826" s="45"/>
      <c r="E826" s="42"/>
    </row>
    <row r="827" spans="2:5" s="50" customFormat="1" x14ac:dyDescent="0.3">
      <c r="B827" s="45"/>
      <c r="C827" s="45"/>
      <c r="E827" s="42"/>
    </row>
    <row r="828" spans="2:5" s="50" customFormat="1" x14ac:dyDescent="0.3">
      <c r="B828" s="45"/>
      <c r="C828" s="45"/>
      <c r="E828" s="42"/>
    </row>
    <row r="829" spans="2:5" s="50" customFormat="1" x14ac:dyDescent="0.3">
      <c r="B829" s="45"/>
      <c r="C829" s="45"/>
      <c r="E829" s="42"/>
    </row>
    <row r="830" spans="2:5" s="50" customFormat="1" x14ac:dyDescent="0.3">
      <c r="B830" s="45"/>
      <c r="C830" s="45"/>
      <c r="E830" s="42"/>
    </row>
    <row r="831" spans="2:5" s="50" customFormat="1" x14ac:dyDescent="0.3">
      <c r="B831" s="45"/>
      <c r="C831" s="45"/>
      <c r="E831" s="42"/>
    </row>
    <row r="832" spans="2:5" s="50" customFormat="1" x14ac:dyDescent="0.3">
      <c r="B832" s="45"/>
      <c r="C832" s="45"/>
      <c r="E832" s="42"/>
    </row>
    <row r="833" spans="2:5" s="50" customFormat="1" x14ac:dyDescent="0.3">
      <c r="B833" s="45"/>
      <c r="C833" s="45"/>
      <c r="E833" s="42"/>
    </row>
    <row r="834" spans="2:5" s="50" customFormat="1" x14ac:dyDescent="0.3">
      <c r="B834" s="45"/>
      <c r="C834" s="45"/>
      <c r="E834" s="42"/>
    </row>
    <row r="835" spans="2:5" s="50" customFormat="1" x14ac:dyDescent="0.3">
      <c r="B835" s="45"/>
      <c r="C835" s="45"/>
      <c r="E835" s="42"/>
    </row>
    <row r="836" spans="2:5" s="50" customFormat="1" x14ac:dyDescent="0.3">
      <c r="B836" s="45"/>
      <c r="C836" s="45"/>
      <c r="E836" s="42"/>
    </row>
    <row r="837" spans="2:5" s="50" customFormat="1" x14ac:dyDescent="0.3">
      <c r="B837" s="45"/>
      <c r="C837" s="45"/>
      <c r="E837" s="42"/>
    </row>
    <row r="838" spans="2:5" s="50" customFormat="1" x14ac:dyDescent="0.3">
      <c r="B838" s="45"/>
      <c r="C838" s="45"/>
      <c r="E838" s="42"/>
    </row>
    <row r="839" spans="2:5" s="50" customFormat="1" x14ac:dyDescent="0.3">
      <c r="B839" s="45"/>
      <c r="C839" s="45"/>
      <c r="E839" s="42"/>
    </row>
    <row r="840" spans="2:5" s="50" customFormat="1" x14ac:dyDescent="0.3">
      <c r="B840" s="45"/>
      <c r="C840" s="45"/>
      <c r="E840" s="42"/>
    </row>
    <row r="841" spans="2:5" s="50" customFormat="1" x14ac:dyDescent="0.3">
      <c r="B841" s="45"/>
      <c r="C841" s="45"/>
      <c r="E841" s="42"/>
    </row>
    <row r="842" spans="2:5" s="50" customFormat="1" x14ac:dyDescent="0.3">
      <c r="B842" s="45"/>
      <c r="C842" s="45"/>
      <c r="E842" s="42"/>
    </row>
    <row r="843" spans="2:5" s="50" customFormat="1" x14ac:dyDescent="0.3">
      <c r="B843" s="45"/>
      <c r="C843" s="45"/>
      <c r="E843" s="42"/>
    </row>
    <row r="844" spans="2:5" s="50" customFormat="1" x14ac:dyDescent="0.3">
      <c r="B844" s="45"/>
      <c r="C844" s="45"/>
      <c r="E844" s="42"/>
    </row>
    <row r="845" spans="2:5" s="50" customFormat="1" x14ac:dyDescent="0.3">
      <c r="B845" s="45"/>
      <c r="C845" s="45"/>
      <c r="E845" s="42"/>
    </row>
    <row r="846" spans="2:5" s="50" customFormat="1" x14ac:dyDescent="0.3">
      <c r="B846" s="45"/>
      <c r="C846" s="45"/>
      <c r="E846" s="42"/>
    </row>
    <row r="847" spans="2:5" s="50" customFormat="1" x14ac:dyDescent="0.3">
      <c r="B847" s="45"/>
      <c r="C847" s="45"/>
      <c r="E847" s="42"/>
    </row>
    <row r="848" spans="2:5" s="50" customFormat="1" x14ac:dyDescent="0.3">
      <c r="B848" s="45"/>
      <c r="C848" s="45"/>
      <c r="E848" s="42"/>
    </row>
    <row r="849" spans="2:5" s="50" customFormat="1" x14ac:dyDescent="0.3">
      <c r="B849" s="45"/>
      <c r="C849" s="45"/>
      <c r="E849" s="42"/>
    </row>
    <row r="850" spans="2:5" s="50" customFormat="1" x14ac:dyDescent="0.3">
      <c r="B850" s="45"/>
      <c r="C850" s="45"/>
      <c r="E850" s="42"/>
    </row>
    <row r="851" spans="2:5" s="50" customFormat="1" x14ac:dyDescent="0.3">
      <c r="B851" s="45"/>
      <c r="C851" s="45"/>
      <c r="E851" s="42"/>
    </row>
    <row r="852" spans="2:5" s="50" customFormat="1" x14ac:dyDescent="0.3">
      <c r="B852" s="45"/>
      <c r="C852" s="45"/>
      <c r="E852" s="42"/>
    </row>
    <row r="853" spans="2:5" s="50" customFormat="1" x14ac:dyDescent="0.3">
      <c r="B853" s="45"/>
      <c r="C853" s="45"/>
      <c r="E853" s="42"/>
    </row>
    <row r="854" spans="2:5" s="50" customFormat="1" x14ac:dyDescent="0.3">
      <c r="B854" s="45"/>
      <c r="C854" s="45"/>
      <c r="E854" s="42"/>
    </row>
    <row r="855" spans="2:5" s="50" customFormat="1" x14ac:dyDescent="0.3">
      <c r="B855" s="45"/>
      <c r="C855" s="45"/>
      <c r="E855" s="42"/>
    </row>
    <row r="856" spans="2:5" s="50" customFormat="1" x14ac:dyDescent="0.3">
      <c r="B856" s="45"/>
      <c r="C856" s="45"/>
      <c r="E856" s="42"/>
    </row>
    <row r="857" spans="2:5" s="50" customFormat="1" x14ac:dyDescent="0.3">
      <c r="B857" s="45"/>
      <c r="C857" s="45"/>
      <c r="E857" s="42"/>
    </row>
    <row r="858" spans="2:5" s="50" customFormat="1" x14ac:dyDescent="0.3">
      <c r="B858" s="45"/>
      <c r="C858" s="45"/>
      <c r="E858" s="42"/>
    </row>
    <row r="859" spans="2:5" s="50" customFormat="1" x14ac:dyDescent="0.3">
      <c r="B859" s="45"/>
      <c r="C859" s="45"/>
      <c r="E859" s="42"/>
    </row>
    <row r="860" spans="2:5" s="50" customFormat="1" x14ac:dyDescent="0.3">
      <c r="B860" s="45"/>
      <c r="C860" s="45"/>
      <c r="E860" s="42"/>
    </row>
    <row r="861" spans="2:5" s="50" customFormat="1" x14ac:dyDescent="0.3">
      <c r="B861" s="45"/>
      <c r="C861" s="45"/>
      <c r="E861" s="42"/>
    </row>
    <row r="862" spans="2:5" s="50" customFormat="1" x14ac:dyDescent="0.3">
      <c r="B862" s="45"/>
      <c r="C862" s="45"/>
      <c r="E862" s="42"/>
    </row>
    <row r="863" spans="2:5" s="50" customFormat="1" x14ac:dyDescent="0.3">
      <c r="B863" s="45"/>
      <c r="C863" s="45"/>
      <c r="E863" s="42"/>
    </row>
    <row r="864" spans="2:5" s="50" customFormat="1" x14ac:dyDescent="0.3">
      <c r="B864" s="45"/>
      <c r="C864" s="45"/>
      <c r="E864" s="42"/>
    </row>
    <row r="865" spans="2:5" s="50" customFormat="1" x14ac:dyDescent="0.3">
      <c r="B865" s="45"/>
      <c r="C865" s="45"/>
      <c r="E865" s="42"/>
    </row>
    <row r="866" spans="2:5" s="50" customFormat="1" x14ac:dyDescent="0.3">
      <c r="B866" s="45"/>
      <c r="C866" s="45"/>
      <c r="E866" s="42"/>
    </row>
    <row r="867" spans="2:5" s="50" customFormat="1" x14ac:dyDescent="0.3">
      <c r="B867" s="45"/>
      <c r="C867" s="45"/>
      <c r="E867" s="42"/>
    </row>
    <row r="868" spans="2:5" s="50" customFormat="1" x14ac:dyDescent="0.3">
      <c r="B868" s="45"/>
      <c r="C868" s="45"/>
      <c r="E868" s="42"/>
    </row>
    <row r="869" spans="2:5" s="50" customFormat="1" x14ac:dyDescent="0.3">
      <c r="B869" s="45"/>
      <c r="C869" s="45"/>
      <c r="E869" s="42"/>
    </row>
    <row r="870" spans="2:5" s="50" customFormat="1" x14ac:dyDescent="0.3">
      <c r="B870" s="45"/>
      <c r="C870" s="45"/>
      <c r="E870" s="42"/>
    </row>
    <row r="871" spans="2:5" s="50" customFormat="1" x14ac:dyDescent="0.3">
      <c r="B871" s="45"/>
      <c r="C871" s="45"/>
      <c r="E871" s="42"/>
    </row>
    <row r="872" spans="2:5" s="50" customFormat="1" x14ac:dyDescent="0.3">
      <c r="B872" s="45"/>
      <c r="C872" s="45"/>
      <c r="E872" s="42"/>
    </row>
    <row r="873" spans="2:5" s="50" customFormat="1" x14ac:dyDescent="0.3">
      <c r="B873" s="45"/>
      <c r="C873" s="45"/>
      <c r="E873" s="42"/>
    </row>
    <row r="874" spans="2:5" s="50" customFormat="1" x14ac:dyDescent="0.3">
      <c r="B874" s="45"/>
      <c r="C874" s="45"/>
      <c r="E874" s="42"/>
    </row>
    <row r="875" spans="2:5" s="50" customFormat="1" x14ac:dyDescent="0.3">
      <c r="B875" s="45"/>
      <c r="C875" s="45"/>
      <c r="E875" s="42"/>
    </row>
    <row r="876" spans="2:5" s="50" customFormat="1" x14ac:dyDescent="0.3">
      <c r="B876" s="45"/>
      <c r="C876" s="45"/>
      <c r="E876" s="42"/>
    </row>
    <row r="877" spans="2:5" s="50" customFormat="1" x14ac:dyDescent="0.3">
      <c r="B877" s="45"/>
      <c r="C877" s="45"/>
      <c r="E877" s="42"/>
    </row>
    <row r="878" spans="2:5" s="50" customFormat="1" x14ac:dyDescent="0.3">
      <c r="B878" s="45"/>
      <c r="C878" s="45"/>
      <c r="E878" s="42"/>
    </row>
    <row r="879" spans="2:5" s="50" customFormat="1" x14ac:dyDescent="0.3">
      <c r="B879" s="45"/>
      <c r="C879" s="45"/>
      <c r="E879" s="42"/>
    </row>
    <row r="880" spans="2:5" s="50" customFormat="1" x14ac:dyDescent="0.3">
      <c r="B880" s="45"/>
      <c r="C880" s="45"/>
      <c r="E880" s="42"/>
    </row>
    <row r="881" spans="2:5" s="50" customFormat="1" x14ac:dyDescent="0.3">
      <c r="B881" s="45"/>
      <c r="C881" s="45"/>
      <c r="E881" s="42"/>
    </row>
    <row r="882" spans="2:5" s="50" customFormat="1" x14ac:dyDescent="0.3">
      <c r="B882" s="45"/>
      <c r="C882" s="45"/>
      <c r="E882" s="42"/>
    </row>
    <row r="883" spans="2:5" s="50" customFormat="1" x14ac:dyDescent="0.3">
      <c r="B883" s="45"/>
      <c r="C883" s="45"/>
      <c r="E883" s="42"/>
    </row>
    <row r="884" spans="2:5" s="50" customFormat="1" x14ac:dyDescent="0.3">
      <c r="B884" s="45"/>
      <c r="C884" s="45"/>
      <c r="E884" s="42"/>
    </row>
    <row r="885" spans="2:5" s="50" customFormat="1" x14ac:dyDescent="0.3">
      <c r="B885" s="45"/>
      <c r="C885" s="45"/>
      <c r="E885" s="42"/>
    </row>
    <row r="886" spans="2:5" s="50" customFormat="1" x14ac:dyDescent="0.3">
      <c r="B886" s="45"/>
      <c r="C886" s="45"/>
      <c r="E886" s="42"/>
    </row>
    <row r="887" spans="2:5" s="50" customFormat="1" x14ac:dyDescent="0.3">
      <c r="B887" s="45"/>
      <c r="C887" s="45"/>
      <c r="E887" s="42"/>
    </row>
    <row r="888" spans="2:5" s="50" customFormat="1" x14ac:dyDescent="0.3">
      <c r="B888" s="45"/>
      <c r="C888" s="45"/>
      <c r="E888" s="42"/>
    </row>
    <row r="889" spans="2:5" s="50" customFormat="1" x14ac:dyDescent="0.3">
      <c r="B889" s="45"/>
      <c r="C889" s="45"/>
      <c r="E889" s="42"/>
    </row>
    <row r="890" spans="2:5" s="50" customFormat="1" x14ac:dyDescent="0.3">
      <c r="B890" s="45"/>
      <c r="C890" s="45"/>
      <c r="E890" s="42"/>
    </row>
    <row r="891" spans="2:5" s="50" customFormat="1" x14ac:dyDescent="0.3">
      <c r="B891" s="45"/>
      <c r="C891" s="45"/>
      <c r="E891" s="42"/>
    </row>
    <row r="892" spans="2:5" s="50" customFormat="1" x14ac:dyDescent="0.3">
      <c r="B892" s="45"/>
      <c r="C892" s="45"/>
      <c r="E892" s="42"/>
    </row>
    <row r="893" spans="2:5" s="50" customFormat="1" x14ac:dyDescent="0.3">
      <c r="B893" s="45"/>
      <c r="C893" s="45"/>
      <c r="E893" s="42"/>
    </row>
    <row r="894" spans="2:5" s="50" customFormat="1" x14ac:dyDescent="0.3">
      <c r="B894" s="45"/>
      <c r="C894" s="45"/>
      <c r="E894" s="42"/>
    </row>
    <row r="895" spans="2:5" s="50" customFormat="1" x14ac:dyDescent="0.3">
      <c r="B895" s="45"/>
      <c r="C895" s="45"/>
      <c r="E895" s="42"/>
    </row>
    <row r="896" spans="2:5" s="50" customFormat="1" x14ac:dyDescent="0.3">
      <c r="B896" s="45"/>
      <c r="C896" s="45"/>
      <c r="E896" s="42"/>
    </row>
    <row r="897" spans="2:5" s="50" customFormat="1" x14ac:dyDescent="0.3">
      <c r="B897" s="45"/>
      <c r="C897" s="45"/>
      <c r="E897" s="42"/>
    </row>
    <row r="898" spans="2:5" s="50" customFormat="1" x14ac:dyDescent="0.3">
      <c r="B898" s="45"/>
      <c r="C898" s="45"/>
      <c r="E898" s="42"/>
    </row>
    <row r="899" spans="2:5" s="50" customFormat="1" x14ac:dyDescent="0.3">
      <c r="B899" s="45"/>
      <c r="C899" s="45"/>
      <c r="E899" s="42"/>
    </row>
    <row r="900" spans="2:5" s="50" customFormat="1" x14ac:dyDescent="0.3">
      <c r="B900" s="45"/>
      <c r="C900" s="45"/>
      <c r="E900" s="42"/>
    </row>
    <row r="901" spans="2:5" s="50" customFormat="1" x14ac:dyDescent="0.3">
      <c r="B901" s="45"/>
      <c r="C901" s="45"/>
      <c r="E901" s="42"/>
    </row>
    <row r="902" spans="2:5" s="50" customFormat="1" x14ac:dyDescent="0.3">
      <c r="B902" s="45"/>
      <c r="C902" s="45"/>
      <c r="E902" s="42"/>
    </row>
    <row r="903" spans="2:5" s="50" customFormat="1" x14ac:dyDescent="0.3">
      <c r="B903" s="45"/>
      <c r="C903" s="45"/>
      <c r="E903" s="42"/>
    </row>
    <row r="904" spans="2:5" s="50" customFormat="1" x14ac:dyDescent="0.3">
      <c r="B904" s="45"/>
      <c r="C904" s="45"/>
      <c r="E904" s="42"/>
    </row>
    <row r="905" spans="2:5" s="50" customFormat="1" x14ac:dyDescent="0.3">
      <c r="B905" s="45"/>
      <c r="C905" s="45"/>
      <c r="E905" s="42"/>
    </row>
    <row r="906" spans="2:5" s="50" customFormat="1" x14ac:dyDescent="0.3">
      <c r="B906" s="45"/>
      <c r="C906" s="45"/>
      <c r="E906" s="42"/>
    </row>
    <row r="907" spans="2:5" s="50" customFormat="1" x14ac:dyDescent="0.3">
      <c r="B907" s="45"/>
      <c r="C907" s="45"/>
      <c r="E907" s="42"/>
    </row>
    <row r="908" spans="2:5" s="50" customFormat="1" x14ac:dyDescent="0.3">
      <c r="B908" s="45"/>
      <c r="C908" s="45"/>
      <c r="E908" s="42"/>
    </row>
    <row r="909" spans="2:5" s="50" customFormat="1" x14ac:dyDescent="0.3">
      <c r="B909" s="45"/>
      <c r="C909" s="45"/>
      <c r="E909" s="42"/>
    </row>
    <row r="910" spans="2:5" s="50" customFormat="1" x14ac:dyDescent="0.3">
      <c r="B910" s="45"/>
      <c r="C910" s="45"/>
      <c r="E910" s="42"/>
    </row>
    <row r="911" spans="2:5" s="50" customFormat="1" x14ac:dyDescent="0.3">
      <c r="B911" s="45"/>
      <c r="C911" s="45"/>
      <c r="E911" s="42"/>
    </row>
    <row r="912" spans="2:5" s="50" customFormat="1" x14ac:dyDescent="0.3">
      <c r="B912" s="45"/>
      <c r="C912" s="45"/>
      <c r="E912" s="42"/>
    </row>
    <row r="913" spans="2:5" s="50" customFormat="1" x14ac:dyDescent="0.3">
      <c r="B913" s="45"/>
      <c r="C913" s="45"/>
      <c r="E913" s="42"/>
    </row>
    <row r="914" spans="2:5" s="50" customFormat="1" x14ac:dyDescent="0.3">
      <c r="B914" s="45"/>
      <c r="C914" s="45"/>
      <c r="E914" s="42"/>
    </row>
    <row r="915" spans="2:5" s="50" customFormat="1" x14ac:dyDescent="0.3">
      <c r="B915" s="45"/>
      <c r="C915" s="45"/>
      <c r="E915" s="42"/>
    </row>
    <row r="916" spans="2:5" s="50" customFormat="1" x14ac:dyDescent="0.3">
      <c r="B916" s="45"/>
      <c r="C916" s="45"/>
      <c r="E916" s="42"/>
    </row>
    <row r="917" spans="2:5" s="50" customFormat="1" x14ac:dyDescent="0.3">
      <c r="B917" s="45"/>
      <c r="C917" s="45"/>
      <c r="E917" s="42"/>
    </row>
    <row r="918" spans="2:5" s="50" customFormat="1" x14ac:dyDescent="0.3">
      <c r="B918" s="45"/>
      <c r="C918" s="45"/>
      <c r="E918" s="42"/>
    </row>
    <row r="919" spans="2:5" s="50" customFormat="1" x14ac:dyDescent="0.3">
      <c r="B919" s="45"/>
      <c r="C919" s="45"/>
      <c r="E919" s="42"/>
    </row>
    <row r="920" spans="2:5" s="50" customFormat="1" x14ac:dyDescent="0.3">
      <c r="B920" s="45"/>
      <c r="C920" s="45"/>
      <c r="E920" s="42"/>
    </row>
    <row r="921" spans="2:5" s="50" customFormat="1" x14ac:dyDescent="0.3">
      <c r="B921" s="45"/>
      <c r="C921" s="45"/>
      <c r="E921" s="42"/>
    </row>
    <row r="922" spans="2:5" s="50" customFormat="1" x14ac:dyDescent="0.3">
      <c r="B922" s="45"/>
      <c r="C922" s="45"/>
      <c r="E922" s="42"/>
    </row>
    <row r="923" spans="2:5" s="50" customFormat="1" x14ac:dyDescent="0.3">
      <c r="B923" s="45"/>
      <c r="C923" s="45"/>
      <c r="E923" s="42"/>
    </row>
    <row r="924" spans="2:5" s="50" customFormat="1" x14ac:dyDescent="0.3">
      <c r="B924" s="45"/>
      <c r="C924" s="45"/>
      <c r="E924" s="42"/>
    </row>
    <row r="925" spans="2:5" s="50" customFormat="1" x14ac:dyDescent="0.3">
      <c r="B925" s="45"/>
      <c r="C925" s="45"/>
      <c r="E925" s="42"/>
    </row>
    <row r="926" spans="2:5" s="50" customFormat="1" x14ac:dyDescent="0.3">
      <c r="B926" s="45"/>
      <c r="C926" s="45"/>
      <c r="E926" s="42"/>
    </row>
    <row r="927" spans="2:5" s="50" customFormat="1" x14ac:dyDescent="0.3">
      <c r="B927" s="45"/>
      <c r="C927" s="45"/>
      <c r="E927" s="42"/>
    </row>
    <row r="928" spans="2:5" s="50" customFormat="1" x14ac:dyDescent="0.3">
      <c r="B928" s="45"/>
      <c r="C928" s="45"/>
      <c r="E928" s="42"/>
    </row>
    <row r="929" spans="2:5" s="50" customFormat="1" x14ac:dyDescent="0.3">
      <c r="B929" s="45"/>
      <c r="C929" s="45"/>
      <c r="E929" s="42"/>
    </row>
    <row r="930" spans="2:5" s="50" customFormat="1" x14ac:dyDescent="0.3">
      <c r="B930" s="45"/>
      <c r="C930" s="45"/>
      <c r="E930" s="42"/>
    </row>
    <row r="931" spans="2:5" s="50" customFormat="1" x14ac:dyDescent="0.3">
      <c r="B931" s="45"/>
      <c r="C931" s="45"/>
      <c r="E931" s="42"/>
    </row>
    <row r="932" spans="2:5" s="50" customFormat="1" x14ac:dyDescent="0.3">
      <c r="B932" s="45"/>
      <c r="C932" s="45"/>
      <c r="E932" s="42"/>
    </row>
    <row r="933" spans="2:5" s="50" customFormat="1" x14ac:dyDescent="0.3">
      <c r="B933" s="45"/>
      <c r="C933" s="45"/>
      <c r="E933" s="42"/>
    </row>
    <row r="934" spans="2:5" s="50" customFormat="1" x14ac:dyDescent="0.3">
      <c r="B934" s="45"/>
      <c r="C934" s="45"/>
      <c r="E934" s="42"/>
    </row>
    <row r="935" spans="2:5" s="50" customFormat="1" x14ac:dyDescent="0.3">
      <c r="B935" s="45"/>
      <c r="C935" s="45"/>
      <c r="E935" s="42"/>
    </row>
    <row r="936" spans="2:5" s="50" customFormat="1" x14ac:dyDescent="0.3">
      <c r="B936" s="45"/>
      <c r="C936" s="45"/>
      <c r="E936" s="42"/>
    </row>
    <row r="937" spans="2:5" s="50" customFormat="1" x14ac:dyDescent="0.3">
      <c r="B937" s="45"/>
      <c r="C937" s="45"/>
      <c r="E937" s="42"/>
    </row>
    <row r="938" spans="2:5" s="50" customFormat="1" x14ac:dyDescent="0.3">
      <c r="B938" s="45"/>
      <c r="C938" s="45"/>
      <c r="E938" s="42"/>
    </row>
    <row r="939" spans="2:5" s="50" customFormat="1" x14ac:dyDescent="0.3">
      <c r="B939" s="45"/>
      <c r="C939" s="45"/>
      <c r="E939" s="42"/>
    </row>
    <row r="940" spans="2:5" s="50" customFormat="1" x14ac:dyDescent="0.3">
      <c r="B940" s="45"/>
      <c r="C940" s="45"/>
      <c r="E940" s="42"/>
    </row>
    <row r="941" spans="2:5" s="50" customFormat="1" x14ac:dyDescent="0.3">
      <c r="B941" s="45"/>
      <c r="C941" s="45"/>
      <c r="E941" s="42"/>
    </row>
    <row r="942" spans="2:5" s="50" customFormat="1" x14ac:dyDescent="0.3">
      <c r="B942" s="45"/>
      <c r="C942" s="45"/>
      <c r="E942" s="42"/>
    </row>
    <row r="943" spans="2:5" s="50" customFormat="1" x14ac:dyDescent="0.3">
      <c r="B943" s="45"/>
      <c r="C943" s="45"/>
      <c r="E943" s="42"/>
    </row>
    <row r="944" spans="2:5" s="50" customFormat="1" x14ac:dyDescent="0.3">
      <c r="B944" s="45"/>
      <c r="C944" s="45"/>
      <c r="E944" s="42"/>
    </row>
    <row r="945" spans="2:5" s="50" customFormat="1" x14ac:dyDescent="0.3">
      <c r="B945" s="45"/>
      <c r="C945" s="45"/>
      <c r="E945" s="42"/>
    </row>
    <row r="946" spans="2:5" s="50" customFormat="1" x14ac:dyDescent="0.3">
      <c r="B946" s="45"/>
      <c r="C946" s="45"/>
      <c r="E946" s="42"/>
    </row>
    <row r="947" spans="2:5" s="50" customFormat="1" x14ac:dyDescent="0.3">
      <c r="B947" s="45"/>
      <c r="C947" s="45"/>
      <c r="E947" s="42"/>
    </row>
    <row r="948" spans="2:5" s="50" customFormat="1" x14ac:dyDescent="0.3">
      <c r="B948" s="45"/>
      <c r="C948" s="45"/>
      <c r="E948" s="42"/>
    </row>
    <row r="949" spans="2:5" s="50" customFormat="1" x14ac:dyDescent="0.3">
      <c r="B949" s="45"/>
      <c r="C949" s="45"/>
      <c r="E949" s="42"/>
    </row>
    <row r="950" spans="2:5" s="50" customFormat="1" x14ac:dyDescent="0.3">
      <c r="B950" s="45"/>
      <c r="C950" s="45"/>
      <c r="E950" s="42"/>
    </row>
    <row r="951" spans="2:5" s="50" customFormat="1" x14ac:dyDescent="0.3">
      <c r="B951" s="45"/>
      <c r="C951" s="45"/>
      <c r="E951" s="42"/>
    </row>
    <row r="952" spans="2:5" s="50" customFormat="1" x14ac:dyDescent="0.3">
      <c r="B952" s="45"/>
      <c r="C952" s="45"/>
      <c r="E952" s="42"/>
    </row>
    <row r="953" spans="2:5" s="50" customFormat="1" x14ac:dyDescent="0.3">
      <c r="B953" s="45"/>
      <c r="C953" s="45"/>
      <c r="E953" s="42"/>
    </row>
    <row r="954" spans="2:5" s="50" customFormat="1" x14ac:dyDescent="0.3">
      <c r="B954" s="45"/>
      <c r="C954" s="45"/>
      <c r="E954" s="42"/>
    </row>
    <row r="955" spans="2:5" s="50" customFormat="1" x14ac:dyDescent="0.3">
      <c r="B955" s="45"/>
      <c r="C955" s="45"/>
      <c r="E955" s="42"/>
    </row>
    <row r="956" spans="2:5" s="50" customFormat="1" x14ac:dyDescent="0.3">
      <c r="B956" s="45"/>
      <c r="C956" s="45"/>
      <c r="E956" s="42"/>
    </row>
    <row r="957" spans="2:5" s="50" customFormat="1" x14ac:dyDescent="0.3">
      <c r="B957" s="45"/>
      <c r="C957" s="45"/>
      <c r="E957" s="42"/>
    </row>
    <row r="958" spans="2:5" s="50" customFormat="1" x14ac:dyDescent="0.3">
      <c r="B958" s="45"/>
      <c r="C958" s="45"/>
      <c r="E958" s="42"/>
    </row>
    <row r="959" spans="2:5" s="50" customFormat="1" x14ac:dyDescent="0.3">
      <c r="B959" s="45"/>
      <c r="C959" s="45"/>
      <c r="E959" s="42"/>
    </row>
    <row r="960" spans="2:5" s="50" customFormat="1" x14ac:dyDescent="0.3">
      <c r="B960" s="45"/>
      <c r="C960" s="45"/>
      <c r="E960" s="42"/>
    </row>
    <row r="961" spans="2:5" s="50" customFormat="1" x14ac:dyDescent="0.3">
      <c r="B961" s="45"/>
      <c r="C961" s="45"/>
      <c r="E961" s="42"/>
    </row>
    <row r="962" spans="2:5" s="50" customFormat="1" x14ac:dyDescent="0.3">
      <c r="B962" s="45"/>
      <c r="C962" s="45"/>
      <c r="E962" s="42"/>
    </row>
    <row r="963" spans="2:5" s="50" customFormat="1" x14ac:dyDescent="0.3">
      <c r="B963" s="45"/>
      <c r="C963" s="45"/>
      <c r="E963" s="42"/>
    </row>
    <row r="964" spans="2:5" s="50" customFormat="1" x14ac:dyDescent="0.3">
      <c r="B964" s="45"/>
      <c r="C964" s="45"/>
      <c r="E964" s="42"/>
    </row>
    <row r="965" spans="2:5" s="50" customFormat="1" x14ac:dyDescent="0.3">
      <c r="B965" s="45"/>
      <c r="C965" s="45"/>
      <c r="E965" s="42"/>
    </row>
    <row r="966" spans="2:5" s="50" customFormat="1" x14ac:dyDescent="0.3">
      <c r="B966" s="45"/>
      <c r="C966" s="45"/>
      <c r="E966" s="42"/>
    </row>
    <row r="967" spans="2:5" s="50" customFormat="1" x14ac:dyDescent="0.3">
      <c r="B967" s="45"/>
      <c r="C967" s="45"/>
      <c r="E967" s="42"/>
    </row>
    <row r="968" spans="2:5" s="50" customFormat="1" x14ac:dyDescent="0.3">
      <c r="B968" s="45"/>
      <c r="C968" s="45"/>
      <c r="E968" s="42"/>
    </row>
    <row r="969" spans="2:5" s="50" customFormat="1" x14ac:dyDescent="0.3">
      <c r="B969" s="45"/>
      <c r="C969" s="45"/>
      <c r="E969" s="42"/>
    </row>
    <row r="970" spans="2:5" s="50" customFormat="1" x14ac:dyDescent="0.3">
      <c r="B970" s="45"/>
      <c r="C970" s="45"/>
      <c r="E970" s="42"/>
    </row>
    <row r="971" spans="2:5" s="50" customFormat="1" x14ac:dyDescent="0.3">
      <c r="B971" s="45"/>
      <c r="C971" s="45"/>
      <c r="E971" s="42"/>
    </row>
    <row r="972" spans="2:5" s="50" customFormat="1" x14ac:dyDescent="0.3">
      <c r="B972" s="45"/>
      <c r="C972" s="45"/>
      <c r="E972" s="42"/>
    </row>
    <row r="973" spans="2:5" s="50" customFormat="1" x14ac:dyDescent="0.3">
      <c r="B973" s="45"/>
      <c r="C973" s="45"/>
      <c r="E973" s="42"/>
    </row>
    <row r="974" spans="2:5" s="50" customFormat="1" x14ac:dyDescent="0.3">
      <c r="B974" s="45"/>
      <c r="C974" s="45"/>
      <c r="E974" s="42"/>
    </row>
    <row r="975" spans="2:5" s="50" customFormat="1" x14ac:dyDescent="0.3">
      <c r="B975" s="45"/>
      <c r="C975" s="45"/>
      <c r="E975" s="42"/>
    </row>
    <row r="976" spans="2:5" s="50" customFormat="1" x14ac:dyDescent="0.3">
      <c r="B976" s="45"/>
      <c r="C976" s="45"/>
      <c r="E976" s="42"/>
    </row>
    <row r="977" spans="2:5" s="50" customFormat="1" x14ac:dyDescent="0.3">
      <c r="B977" s="45"/>
      <c r="C977" s="45"/>
      <c r="E977" s="42"/>
    </row>
    <row r="978" spans="2:5" s="50" customFormat="1" x14ac:dyDescent="0.3">
      <c r="B978" s="45"/>
      <c r="C978" s="45"/>
      <c r="E978" s="42"/>
    </row>
    <row r="979" spans="2:5" s="50" customFormat="1" x14ac:dyDescent="0.3">
      <c r="B979" s="45"/>
      <c r="C979" s="45"/>
      <c r="E979" s="42"/>
    </row>
    <row r="980" spans="2:5" s="50" customFormat="1" x14ac:dyDescent="0.3">
      <c r="B980" s="45"/>
      <c r="C980" s="45"/>
      <c r="E980" s="42"/>
    </row>
    <row r="981" spans="2:5" s="50" customFormat="1" x14ac:dyDescent="0.3">
      <c r="B981" s="45"/>
      <c r="C981" s="45"/>
      <c r="E981" s="42"/>
    </row>
    <row r="982" spans="2:5" s="50" customFormat="1" x14ac:dyDescent="0.3">
      <c r="B982" s="45"/>
      <c r="C982" s="45"/>
      <c r="E982" s="42"/>
    </row>
    <row r="983" spans="2:5" s="50" customFormat="1" x14ac:dyDescent="0.3">
      <c r="B983" s="45"/>
      <c r="C983" s="45"/>
      <c r="E983" s="42"/>
    </row>
    <row r="984" spans="2:5" s="50" customFormat="1" x14ac:dyDescent="0.3">
      <c r="B984" s="45"/>
      <c r="C984" s="45"/>
      <c r="E984" s="42"/>
    </row>
    <row r="985" spans="2:5" s="50" customFormat="1" x14ac:dyDescent="0.3">
      <c r="B985" s="45"/>
      <c r="C985" s="45"/>
      <c r="E985" s="42"/>
    </row>
    <row r="986" spans="2:5" s="50" customFormat="1" x14ac:dyDescent="0.3">
      <c r="B986" s="45"/>
      <c r="C986" s="45"/>
      <c r="E986" s="42"/>
    </row>
    <row r="987" spans="2:5" s="50" customFormat="1" x14ac:dyDescent="0.3">
      <c r="B987" s="45"/>
      <c r="C987" s="45"/>
      <c r="E987" s="42"/>
    </row>
    <row r="988" spans="2:5" s="50" customFormat="1" x14ac:dyDescent="0.3">
      <c r="B988" s="45"/>
      <c r="C988" s="45"/>
      <c r="E988" s="42"/>
    </row>
    <row r="989" spans="2:5" s="50" customFormat="1" x14ac:dyDescent="0.3">
      <c r="B989" s="45"/>
      <c r="C989" s="45"/>
      <c r="E989" s="42"/>
    </row>
    <row r="990" spans="2:5" s="50" customFormat="1" x14ac:dyDescent="0.3">
      <c r="B990" s="45"/>
      <c r="C990" s="45"/>
      <c r="E990" s="42"/>
    </row>
    <row r="991" spans="2:5" s="50" customFormat="1" x14ac:dyDescent="0.3">
      <c r="B991" s="45"/>
      <c r="C991" s="45"/>
      <c r="E991" s="42"/>
    </row>
    <row r="992" spans="2:5" s="50" customFormat="1" x14ac:dyDescent="0.3">
      <c r="B992" s="45"/>
      <c r="C992" s="45"/>
      <c r="E992" s="42"/>
    </row>
    <row r="993" spans="2:5" s="50" customFormat="1" x14ac:dyDescent="0.3">
      <c r="B993" s="45"/>
      <c r="C993" s="45"/>
      <c r="E993" s="42"/>
    </row>
    <row r="994" spans="2:5" s="50" customFormat="1" x14ac:dyDescent="0.3">
      <c r="B994" s="45"/>
      <c r="C994" s="45"/>
      <c r="E994" s="42"/>
    </row>
    <row r="995" spans="2:5" s="50" customFormat="1" x14ac:dyDescent="0.3">
      <c r="B995" s="45"/>
      <c r="C995" s="45"/>
      <c r="E995" s="42"/>
    </row>
    <row r="996" spans="2:5" s="50" customFormat="1" x14ac:dyDescent="0.3">
      <c r="B996" s="45"/>
      <c r="C996" s="45"/>
      <c r="E996" s="42"/>
    </row>
    <row r="997" spans="2:5" s="50" customFormat="1" x14ac:dyDescent="0.3">
      <c r="B997" s="45"/>
      <c r="C997" s="45"/>
      <c r="E997" s="42"/>
    </row>
    <row r="998" spans="2:5" s="50" customFormat="1" x14ac:dyDescent="0.3">
      <c r="B998" s="45"/>
      <c r="C998" s="45"/>
      <c r="E998" s="42"/>
    </row>
    <row r="999" spans="2:5" s="50" customFormat="1" x14ac:dyDescent="0.3">
      <c r="B999" s="45"/>
      <c r="C999" s="45"/>
      <c r="E999" s="42"/>
    </row>
    <row r="1000" spans="2:5" s="50" customFormat="1" x14ac:dyDescent="0.3">
      <c r="B1000" s="45"/>
      <c r="C1000" s="45"/>
      <c r="E1000" s="42"/>
    </row>
    <row r="1001" spans="2:5" s="50" customFormat="1" x14ac:dyDescent="0.3">
      <c r="B1001" s="45"/>
      <c r="C1001" s="45"/>
      <c r="E1001" s="42"/>
    </row>
    <row r="1002" spans="2:5" s="50" customFormat="1" x14ac:dyDescent="0.3">
      <c r="B1002" s="45"/>
      <c r="C1002" s="45"/>
      <c r="E1002" s="42"/>
    </row>
    <row r="1003" spans="2:5" s="50" customFormat="1" x14ac:dyDescent="0.3">
      <c r="B1003" s="45"/>
      <c r="C1003" s="45"/>
      <c r="E1003" s="42"/>
    </row>
    <row r="1004" spans="2:5" s="50" customFormat="1" x14ac:dyDescent="0.3">
      <c r="B1004" s="45"/>
      <c r="C1004" s="45"/>
      <c r="E1004" s="42"/>
    </row>
    <row r="1005" spans="2:5" s="50" customFormat="1" x14ac:dyDescent="0.3">
      <c r="B1005" s="45"/>
      <c r="C1005" s="45"/>
      <c r="E1005" s="42"/>
    </row>
    <row r="1006" spans="2:5" s="50" customFormat="1" x14ac:dyDescent="0.3">
      <c r="B1006" s="45"/>
      <c r="C1006" s="45"/>
      <c r="E1006" s="42"/>
    </row>
    <row r="1007" spans="2:5" s="50" customFormat="1" x14ac:dyDescent="0.3">
      <c r="B1007" s="45"/>
      <c r="C1007" s="45"/>
      <c r="E1007" s="42"/>
    </row>
    <row r="1008" spans="2:5" s="50" customFormat="1" x14ac:dyDescent="0.3">
      <c r="B1008" s="45"/>
      <c r="C1008" s="45"/>
      <c r="E1008" s="42"/>
    </row>
    <row r="1009" spans="2:5" s="50" customFormat="1" x14ac:dyDescent="0.3">
      <c r="B1009" s="45"/>
      <c r="C1009" s="45"/>
      <c r="E1009" s="42"/>
    </row>
    <row r="1010" spans="2:5" s="50" customFormat="1" x14ac:dyDescent="0.3">
      <c r="B1010" s="45"/>
      <c r="C1010" s="45"/>
      <c r="E1010" s="42"/>
    </row>
    <row r="1011" spans="2:5" s="50" customFormat="1" x14ac:dyDescent="0.3">
      <c r="B1011" s="45"/>
      <c r="C1011" s="45"/>
      <c r="E1011" s="42"/>
    </row>
    <row r="1012" spans="2:5" s="50" customFormat="1" x14ac:dyDescent="0.3">
      <c r="B1012" s="45"/>
      <c r="C1012" s="45"/>
      <c r="E1012" s="42"/>
    </row>
    <row r="1013" spans="2:5" s="50" customFormat="1" x14ac:dyDescent="0.3">
      <c r="B1013" s="45"/>
      <c r="C1013" s="45"/>
      <c r="E1013" s="42"/>
    </row>
    <row r="1014" spans="2:5" s="50" customFormat="1" x14ac:dyDescent="0.3">
      <c r="B1014" s="45"/>
      <c r="C1014" s="45"/>
      <c r="E1014" s="42"/>
    </row>
    <row r="1015" spans="2:5" s="50" customFormat="1" x14ac:dyDescent="0.3">
      <c r="B1015" s="45"/>
      <c r="C1015" s="45"/>
      <c r="E1015" s="42"/>
    </row>
    <row r="1016" spans="2:5" s="50" customFormat="1" x14ac:dyDescent="0.3">
      <c r="B1016" s="45"/>
      <c r="C1016" s="45"/>
      <c r="E1016" s="42"/>
    </row>
    <row r="1017" spans="2:5" s="50" customFormat="1" x14ac:dyDescent="0.3">
      <c r="B1017" s="45"/>
      <c r="C1017" s="45"/>
      <c r="E1017" s="42"/>
    </row>
    <row r="1018" spans="2:5" s="50" customFormat="1" x14ac:dyDescent="0.3">
      <c r="B1018" s="45"/>
      <c r="C1018" s="45"/>
      <c r="E1018" s="42"/>
    </row>
    <row r="1019" spans="2:5" s="50" customFormat="1" x14ac:dyDescent="0.3">
      <c r="B1019" s="45"/>
      <c r="C1019" s="45"/>
      <c r="E1019" s="42"/>
    </row>
    <row r="1020" spans="2:5" s="50" customFormat="1" x14ac:dyDescent="0.3">
      <c r="B1020" s="45"/>
      <c r="C1020" s="45"/>
      <c r="E1020" s="42"/>
    </row>
    <row r="1021" spans="2:5" s="50" customFormat="1" x14ac:dyDescent="0.3">
      <c r="B1021" s="45"/>
      <c r="C1021" s="45"/>
      <c r="E1021" s="42"/>
    </row>
    <row r="1022" spans="2:5" s="50" customFormat="1" x14ac:dyDescent="0.3">
      <c r="B1022" s="45"/>
      <c r="C1022" s="45"/>
      <c r="E1022" s="42"/>
    </row>
    <row r="1023" spans="2:5" s="50" customFormat="1" x14ac:dyDescent="0.3">
      <c r="B1023" s="45"/>
      <c r="C1023" s="45"/>
      <c r="E1023" s="42"/>
    </row>
    <row r="1024" spans="2:5" s="50" customFormat="1" x14ac:dyDescent="0.3">
      <c r="B1024" s="45"/>
      <c r="C1024" s="45"/>
      <c r="E1024" s="42"/>
    </row>
    <row r="1025" spans="2:5" s="50" customFormat="1" x14ac:dyDescent="0.3">
      <c r="B1025" s="45"/>
      <c r="C1025" s="45"/>
      <c r="E1025" s="42"/>
    </row>
    <row r="1026" spans="2:5" s="50" customFormat="1" x14ac:dyDescent="0.3">
      <c r="B1026" s="45"/>
      <c r="C1026" s="45"/>
      <c r="E1026" s="42"/>
    </row>
    <row r="1027" spans="2:5" s="50" customFormat="1" x14ac:dyDescent="0.3">
      <c r="B1027" s="45"/>
      <c r="C1027" s="45"/>
      <c r="E1027" s="42"/>
    </row>
    <row r="1028" spans="2:5" s="50" customFormat="1" x14ac:dyDescent="0.3">
      <c r="B1028" s="45"/>
      <c r="C1028" s="45"/>
      <c r="E1028" s="42"/>
    </row>
    <row r="1029" spans="2:5" s="50" customFormat="1" x14ac:dyDescent="0.3">
      <c r="B1029" s="45"/>
      <c r="C1029" s="45"/>
      <c r="E1029" s="42"/>
    </row>
    <row r="1030" spans="2:5" s="50" customFormat="1" x14ac:dyDescent="0.3">
      <c r="B1030" s="45"/>
      <c r="C1030" s="45"/>
      <c r="E1030" s="42"/>
    </row>
    <row r="1031" spans="2:5" s="50" customFormat="1" x14ac:dyDescent="0.3">
      <c r="B1031" s="45"/>
      <c r="C1031" s="45"/>
      <c r="E1031" s="42"/>
    </row>
    <row r="1032" spans="2:5" s="50" customFormat="1" x14ac:dyDescent="0.3">
      <c r="B1032" s="45"/>
      <c r="C1032" s="45"/>
      <c r="E1032" s="42"/>
    </row>
    <row r="1033" spans="2:5" s="50" customFormat="1" x14ac:dyDescent="0.3">
      <c r="B1033" s="45"/>
      <c r="C1033" s="45"/>
      <c r="E1033" s="42"/>
    </row>
    <row r="1034" spans="2:5" s="50" customFormat="1" x14ac:dyDescent="0.3">
      <c r="B1034" s="45"/>
      <c r="C1034" s="45"/>
      <c r="E1034" s="42"/>
    </row>
    <row r="1035" spans="2:5" s="50" customFormat="1" x14ac:dyDescent="0.3">
      <c r="B1035" s="45"/>
      <c r="C1035" s="45"/>
      <c r="E1035" s="42"/>
    </row>
    <row r="1036" spans="2:5" s="50" customFormat="1" x14ac:dyDescent="0.3">
      <c r="B1036" s="45"/>
      <c r="C1036" s="45"/>
      <c r="E1036" s="42"/>
    </row>
    <row r="1037" spans="2:5" s="50" customFormat="1" x14ac:dyDescent="0.3">
      <c r="B1037" s="45"/>
      <c r="C1037" s="45"/>
      <c r="E1037" s="42"/>
    </row>
    <row r="1038" spans="2:5" s="50" customFormat="1" x14ac:dyDescent="0.3">
      <c r="B1038" s="45"/>
      <c r="C1038" s="45"/>
      <c r="E1038" s="42"/>
    </row>
    <row r="1039" spans="2:5" s="50" customFormat="1" x14ac:dyDescent="0.3">
      <c r="B1039" s="45"/>
      <c r="C1039" s="45"/>
      <c r="E1039" s="42"/>
    </row>
    <row r="1040" spans="2:5" s="50" customFormat="1" x14ac:dyDescent="0.3">
      <c r="B1040" s="45"/>
      <c r="C1040" s="45"/>
      <c r="E1040" s="42"/>
    </row>
    <row r="1041" spans="2:5" s="50" customFormat="1" x14ac:dyDescent="0.3">
      <c r="B1041" s="45"/>
      <c r="C1041" s="45"/>
      <c r="E1041" s="42"/>
    </row>
    <row r="1042" spans="2:5" s="50" customFormat="1" x14ac:dyDescent="0.3">
      <c r="B1042" s="45"/>
      <c r="C1042" s="45"/>
      <c r="E1042" s="42"/>
    </row>
    <row r="1043" spans="2:5" s="50" customFormat="1" x14ac:dyDescent="0.3">
      <c r="B1043" s="45"/>
      <c r="C1043" s="45"/>
      <c r="E1043" s="42"/>
    </row>
    <row r="1044" spans="2:5" s="50" customFormat="1" x14ac:dyDescent="0.3">
      <c r="B1044" s="45"/>
      <c r="C1044" s="45"/>
      <c r="E1044" s="42"/>
    </row>
    <row r="1045" spans="2:5" s="50" customFormat="1" x14ac:dyDescent="0.3">
      <c r="B1045" s="45"/>
      <c r="C1045" s="45"/>
      <c r="E1045" s="42"/>
    </row>
    <row r="1046" spans="2:5" s="50" customFormat="1" x14ac:dyDescent="0.3">
      <c r="B1046" s="45"/>
      <c r="C1046" s="45"/>
      <c r="E1046" s="42"/>
    </row>
    <row r="1047" spans="2:5" s="50" customFormat="1" x14ac:dyDescent="0.3">
      <c r="B1047" s="45"/>
      <c r="C1047" s="45"/>
      <c r="E1047" s="42"/>
    </row>
    <row r="1048" spans="2:5" s="50" customFormat="1" x14ac:dyDescent="0.3">
      <c r="B1048" s="45"/>
      <c r="C1048" s="45"/>
      <c r="E1048" s="42"/>
    </row>
    <row r="1049" spans="2:5" s="50" customFormat="1" x14ac:dyDescent="0.3">
      <c r="B1049" s="45"/>
      <c r="C1049" s="45"/>
      <c r="E1049" s="42"/>
    </row>
    <row r="1050" spans="2:5" s="50" customFormat="1" x14ac:dyDescent="0.3">
      <c r="B1050" s="45"/>
      <c r="C1050" s="45"/>
      <c r="E1050" s="42"/>
    </row>
    <row r="1051" spans="2:5" s="50" customFormat="1" x14ac:dyDescent="0.3">
      <c r="B1051" s="45"/>
      <c r="C1051" s="45"/>
      <c r="E1051" s="42"/>
    </row>
    <row r="1052" spans="2:5" s="50" customFormat="1" x14ac:dyDescent="0.3">
      <c r="B1052" s="45"/>
      <c r="C1052" s="45"/>
      <c r="E1052" s="42"/>
    </row>
    <row r="1053" spans="2:5" s="50" customFormat="1" x14ac:dyDescent="0.3">
      <c r="B1053" s="45"/>
      <c r="C1053" s="45"/>
      <c r="E1053" s="42"/>
    </row>
    <row r="1054" spans="2:5" s="50" customFormat="1" x14ac:dyDescent="0.3">
      <c r="B1054" s="45"/>
      <c r="C1054" s="45"/>
      <c r="E1054" s="42"/>
    </row>
    <row r="1055" spans="2:5" s="50" customFormat="1" x14ac:dyDescent="0.3">
      <c r="B1055" s="45"/>
      <c r="C1055" s="45"/>
      <c r="E1055" s="42"/>
    </row>
    <row r="1056" spans="2:5" s="50" customFormat="1" x14ac:dyDescent="0.3">
      <c r="B1056" s="45"/>
      <c r="C1056" s="45"/>
      <c r="E1056" s="42"/>
    </row>
    <row r="1057" spans="2:5" s="50" customFormat="1" x14ac:dyDescent="0.3">
      <c r="B1057" s="45"/>
      <c r="C1057" s="45"/>
      <c r="E1057" s="42"/>
    </row>
    <row r="1058" spans="2:5" s="50" customFormat="1" x14ac:dyDescent="0.3">
      <c r="B1058" s="45"/>
      <c r="C1058" s="45"/>
      <c r="E1058" s="42"/>
    </row>
    <row r="1059" spans="2:5" s="50" customFormat="1" x14ac:dyDescent="0.3">
      <c r="B1059" s="45"/>
      <c r="C1059" s="45"/>
      <c r="E1059" s="42"/>
    </row>
    <row r="1060" spans="2:5" s="50" customFormat="1" x14ac:dyDescent="0.3">
      <c r="B1060" s="45"/>
      <c r="C1060" s="45"/>
      <c r="E1060" s="42"/>
    </row>
    <row r="1061" spans="2:5" s="50" customFormat="1" x14ac:dyDescent="0.3">
      <c r="B1061" s="45"/>
      <c r="C1061" s="45"/>
      <c r="E1061" s="42"/>
    </row>
    <row r="1062" spans="2:5" s="50" customFormat="1" x14ac:dyDescent="0.3">
      <c r="B1062" s="45"/>
      <c r="C1062" s="45"/>
      <c r="E1062" s="42"/>
    </row>
    <row r="1063" spans="2:5" s="50" customFormat="1" x14ac:dyDescent="0.3">
      <c r="B1063" s="45"/>
      <c r="C1063" s="45"/>
      <c r="E1063" s="42"/>
    </row>
    <row r="1064" spans="2:5" s="50" customFormat="1" x14ac:dyDescent="0.3">
      <c r="B1064" s="45"/>
      <c r="C1064" s="45"/>
      <c r="E1064" s="42"/>
    </row>
    <row r="1065" spans="2:5" s="50" customFormat="1" x14ac:dyDescent="0.3">
      <c r="B1065" s="45"/>
      <c r="C1065" s="45"/>
      <c r="E1065" s="42"/>
    </row>
    <row r="1066" spans="2:5" s="50" customFormat="1" x14ac:dyDescent="0.3">
      <c r="B1066" s="45"/>
      <c r="C1066" s="45"/>
      <c r="E1066" s="42"/>
    </row>
    <row r="1067" spans="2:5" s="50" customFormat="1" x14ac:dyDescent="0.3">
      <c r="B1067" s="45"/>
      <c r="C1067" s="45"/>
      <c r="E1067" s="42"/>
    </row>
    <row r="1068" spans="2:5" s="50" customFormat="1" x14ac:dyDescent="0.3">
      <c r="B1068" s="45"/>
      <c r="C1068" s="45"/>
      <c r="E1068" s="42"/>
    </row>
    <row r="1069" spans="2:5" s="50" customFormat="1" x14ac:dyDescent="0.3">
      <c r="B1069" s="45"/>
      <c r="C1069" s="45"/>
      <c r="E1069" s="42"/>
    </row>
    <row r="1070" spans="2:5" s="50" customFormat="1" x14ac:dyDescent="0.3">
      <c r="B1070" s="45"/>
      <c r="C1070" s="45"/>
      <c r="E1070" s="42"/>
    </row>
    <row r="1071" spans="2:5" s="50" customFormat="1" x14ac:dyDescent="0.3">
      <c r="B1071" s="45"/>
      <c r="C1071" s="45"/>
      <c r="E1071" s="42"/>
    </row>
    <row r="1072" spans="2:5" s="50" customFormat="1" x14ac:dyDescent="0.3">
      <c r="B1072" s="45"/>
      <c r="C1072" s="45"/>
      <c r="E1072" s="42"/>
    </row>
    <row r="1073" spans="2:5" s="50" customFormat="1" x14ac:dyDescent="0.3">
      <c r="B1073" s="45"/>
      <c r="C1073" s="45"/>
      <c r="E1073" s="42"/>
    </row>
    <row r="1074" spans="2:5" s="50" customFormat="1" x14ac:dyDescent="0.3">
      <c r="B1074" s="45"/>
      <c r="C1074" s="45"/>
      <c r="E1074" s="42"/>
    </row>
    <row r="1075" spans="2:5" s="50" customFormat="1" x14ac:dyDescent="0.3">
      <c r="B1075" s="45"/>
      <c r="C1075" s="45"/>
      <c r="E1075" s="42"/>
    </row>
    <row r="1076" spans="2:5" s="50" customFormat="1" x14ac:dyDescent="0.3">
      <c r="B1076" s="45"/>
      <c r="C1076" s="45"/>
      <c r="E1076" s="42"/>
    </row>
    <row r="1077" spans="2:5" s="50" customFormat="1" x14ac:dyDescent="0.3">
      <c r="B1077" s="45"/>
      <c r="C1077" s="45"/>
      <c r="E1077" s="42"/>
    </row>
    <row r="1078" spans="2:5" s="50" customFormat="1" x14ac:dyDescent="0.3">
      <c r="B1078" s="45"/>
      <c r="C1078" s="45"/>
      <c r="E1078" s="42"/>
    </row>
    <row r="1079" spans="2:5" s="50" customFormat="1" x14ac:dyDescent="0.3">
      <c r="B1079" s="45"/>
      <c r="C1079" s="45"/>
      <c r="E1079" s="42"/>
    </row>
    <row r="1080" spans="2:5" s="50" customFormat="1" x14ac:dyDescent="0.3">
      <c r="B1080" s="45"/>
      <c r="C1080" s="45"/>
      <c r="E1080" s="42"/>
    </row>
    <row r="1081" spans="2:5" s="50" customFormat="1" x14ac:dyDescent="0.3">
      <c r="B1081" s="45"/>
      <c r="C1081" s="45"/>
      <c r="E1081" s="42"/>
    </row>
    <row r="1082" spans="2:5" s="50" customFormat="1" x14ac:dyDescent="0.3">
      <c r="B1082" s="45"/>
      <c r="C1082" s="45"/>
      <c r="E1082" s="42"/>
    </row>
    <row r="1083" spans="2:5" s="50" customFormat="1" x14ac:dyDescent="0.3">
      <c r="B1083" s="45"/>
      <c r="C1083" s="45"/>
      <c r="E1083" s="42"/>
    </row>
    <row r="1084" spans="2:5" s="50" customFormat="1" x14ac:dyDescent="0.3">
      <c r="B1084" s="45"/>
      <c r="C1084" s="45"/>
      <c r="E1084" s="42"/>
    </row>
    <row r="1085" spans="2:5" s="50" customFormat="1" x14ac:dyDescent="0.3">
      <c r="B1085" s="45"/>
      <c r="C1085" s="45"/>
      <c r="E1085" s="42"/>
    </row>
    <row r="1086" spans="2:5" s="50" customFormat="1" x14ac:dyDescent="0.3">
      <c r="B1086" s="45"/>
      <c r="C1086" s="45"/>
      <c r="E1086" s="42"/>
    </row>
    <row r="1087" spans="2:5" s="50" customFormat="1" x14ac:dyDescent="0.3">
      <c r="B1087" s="45"/>
      <c r="C1087" s="45"/>
      <c r="E1087" s="42"/>
    </row>
    <row r="1088" spans="2:5" s="50" customFormat="1" x14ac:dyDescent="0.3">
      <c r="B1088" s="45"/>
      <c r="C1088" s="45"/>
      <c r="E1088" s="42"/>
    </row>
    <row r="1089" spans="2:5" s="50" customFormat="1" x14ac:dyDescent="0.3">
      <c r="B1089" s="45"/>
      <c r="C1089" s="45"/>
      <c r="E1089" s="42"/>
    </row>
    <row r="1090" spans="2:5" s="50" customFormat="1" x14ac:dyDescent="0.3">
      <c r="B1090" s="45"/>
      <c r="C1090" s="45"/>
      <c r="E1090" s="42"/>
    </row>
    <row r="1091" spans="2:5" s="50" customFormat="1" x14ac:dyDescent="0.3">
      <c r="B1091" s="45"/>
      <c r="C1091" s="45"/>
      <c r="E1091" s="42"/>
    </row>
    <row r="1092" spans="2:5" s="50" customFormat="1" x14ac:dyDescent="0.3">
      <c r="B1092" s="45"/>
      <c r="C1092" s="45"/>
      <c r="E1092" s="42"/>
    </row>
    <row r="1093" spans="2:5" s="50" customFormat="1" x14ac:dyDescent="0.3">
      <c r="B1093" s="45"/>
      <c r="C1093" s="45"/>
      <c r="E1093" s="42"/>
    </row>
    <row r="1094" spans="2:5" s="50" customFormat="1" x14ac:dyDescent="0.3">
      <c r="B1094" s="45"/>
      <c r="C1094" s="45"/>
      <c r="E1094" s="42"/>
    </row>
    <row r="1095" spans="2:5" s="50" customFormat="1" x14ac:dyDescent="0.3">
      <c r="B1095" s="45"/>
      <c r="C1095" s="45"/>
      <c r="E1095" s="42"/>
    </row>
    <row r="1096" spans="2:5" s="50" customFormat="1" x14ac:dyDescent="0.3">
      <c r="B1096" s="45"/>
      <c r="C1096" s="45"/>
      <c r="E1096" s="42"/>
    </row>
    <row r="1097" spans="2:5" s="50" customFormat="1" x14ac:dyDescent="0.3">
      <c r="B1097" s="45"/>
      <c r="C1097" s="45"/>
      <c r="E1097" s="42"/>
    </row>
    <row r="1098" spans="2:5" s="50" customFormat="1" x14ac:dyDescent="0.3">
      <c r="B1098" s="45"/>
      <c r="C1098" s="45"/>
      <c r="E1098" s="42"/>
    </row>
    <row r="1099" spans="2:5" s="50" customFormat="1" x14ac:dyDescent="0.3">
      <c r="B1099" s="45"/>
      <c r="C1099" s="45"/>
      <c r="E1099" s="42"/>
    </row>
    <row r="1100" spans="2:5" s="50" customFormat="1" x14ac:dyDescent="0.3">
      <c r="B1100" s="45"/>
      <c r="C1100" s="45"/>
      <c r="E1100" s="42"/>
    </row>
    <row r="1101" spans="2:5" s="50" customFormat="1" x14ac:dyDescent="0.3">
      <c r="B1101" s="45"/>
      <c r="C1101" s="45"/>
      <c r="E1101" s="42"/>
    </row>
    <row r="1102" spans="2:5" s="50" customFormat="1" x14ac:dyDescent="0.3">
      <c r="B1102" s="45"/>
      <c r="C1102" s="45"/>
      <c r="E1102" s="42"/>
    </row>
    <row r="1103" spans="2:5" s="50" customFormat="1" x14ac:dyDescent="0.3">
      <c r="B1103" s="45"/>
      <c r="C1103" s="45"/>
      <c r="E1103" s="42"/>
    </row>
    <row r="1104" spans="2:5" s="50" customFormat="1" x14ac:dyDescent="0.3">
      <c r="B1104" s="45"/>
      <c r="C1104" s="45"/>
      <c r="E1104" s="42"/>
    </row>
    <row r="1105" spans="2:5" s="50" customFormat="1" x14ac:dyDescent="0.3">
      <c r="B1105" s="45"/>
      <c r="C1105" s="45"/>
      <c r="E1105" s="42"/>
    </row>
    <row r="1106" spans="2:5" s="50" customFormat="1" x14ac:dyDescent="0.3">
      <c r="B1106" s="45"/>
      <c r="C1106" s="45"/>
      <c r="E1106" s="42"/>
    </row>
    <row r="1107" spans="2:5" s="50" customFormat="1" x14ac:dyDescent="0.3">
      <c r="B1107" s="45"/>
      <c r="C1107" s="45"/>
      <c r="E1107" s="42"/>
    </row>
    <row r="1108" spans="2:5" s="50" customFormat="1" x14ac:dyDescent="0.3">
      <c r="B1108" s="45"/>
      <c r="C1108" s="45"/>
      <c r="E1108" s="42"/>
    </row>
    <row r="1109" spans="2:5" s="50" customFormat="1" x14ac:dyDescent="0.3">
      <c r="B1109" s="45"/>
      <c r="C1109" s="45"/>
      <c r="E1109" s="42"/>
    </row>
    <row r="1110" spans="2:5" s="50" customFormat="1" x14ac:dyDescent="0.3">
      <c r="B1110" s="45"/>
      <c r="C1110" s="45"/>
      <c r="E1110" s="42"/>
    </row>
    <row r="1111" spans="2:5" s="50" customFormat="1" x14ac:dyDescent="0.3">
      <c r="B1111" s="45"/>
      <c r="C1111" s="45"/>
      <c r="E1111" s="42"/>
    </row>
    <row r="1112" spans="2:5" s="50" customFormat="1" x14ac:dyDescent="0.3">
      <c r="B1112" s="45"/>
      <c r="C1112" s="45"/>
      <c r="E1112" s="42"/>
    </row>
    <row r="1113" spans="2:5" s="50" customFormat="1" x14ac:dyDescent="0.3">
      <c r="B1113" s="45"/>
      <c r="C1113" s="45"/>
      <c r="E1113" s="42"/>
    </row>
    <row r="1114" spans="2:5" s="50" customFormat="1" x14ac:dyDescent="0.3">
      <c r="B1114" s="45"/>
      <c r="C1114" s="45"/>
      <c r="E1114" s="42"/>
    </row>
    <row r="1115" spans="2:5" s="50" customFormat="1" x14ac:dyDescent="0.3">
      <c r="B1115" s="45"/>
      <c r="C1115" s="45"/>
      <c r="E1115" s="42"/>
    </row>
    <row r="1116" spans="2:5" s="50" customFormat="1" x14ac:dyDescent="0.3">
      <c r="B1116" s="45"/>
      <c r="C1116" s="45"/>
      <c r="E1116" s="42"/>
    </row>
    <row r="1117" spans="2:5" s="50" customFormat="1" x14ac:dyDescent="0.3">
      <c r="B1117" s="45"/>
      <c r="C1117" s="45"/>
      <c r="E1117" s="42"/>
    </row>
    <row r="1118" spans="2:5" s="50" customFormat="1" x14ac:dyDescent="0.3">
      <c r="B1118" s="45"/>
      <c r="C1118" s="45"/>
      <c r="E1118" s="42"/>
    </row>
    <row r="1119" spans="2:5" s="50" customFormat="1" x14ac:dyDescent="0.3">
      <c r="B1119" s="45"/>
      <c r="C1119" s="45"/>
      <c r="E1119" s="42"/>
    </row>
    <row r="1120" spans="2:5" s="50" customFormat="1" x14ac:dyDescent="0.3">
      <c r="B1120" s="45"/>
      <c r="C1120" s="45"/>
      <c r="E1120" s="42"/>
    </row>
    <row r="1121" spans="2:5" s="50" customFormat="1" x14ac:dyDescent="0.3">
      <c r="B1121" s="45"/>
      <c r="C1121" s="45"/>
      <c r="E1121" s="42"/>
    </row>
    <row r="1122" spans="2:5" s="50" customFormat="1" x14ac:dyDescent="0.3">
      <c r="B1122" s="45"/>
      <c r="C1122" s="45"/>
      <c r="E1122" s="42"/>
    </row>
    <row r="1123" spans="2:5" s="50" customFormat="1" x14ac:dyDescent="0.3">
      <c r="B1123" s="45"/>
      <c r="C1123" s="45"/>
      <c r="E1123" s="42"/>
    </row>
    <row r="1124" spans="2:5" s="50" customFormat="1" x14ac:dyDescent="0.3">
      <c r="B1124" s="45"/>
      <c r="C1124" s="45"/>
      <c r="E1124" s="42"/>
    </row>
    <row r="1125" spans="2:5" s="50" customFormat="1" x14ac:dyDescent="0.3">
      <c r="B1125" s="45"/>
      <c r="C1125" s="45"/>
      <c r="E1125" s="42"/>
    </row>
    <row r="1126" spans="2:5" s="50" customFormat="1" x14ac:dyDescent="0.3">
      <c r="B1126" s="45"/>
      <c r="C1126" s="45"/>
      <c r="E1126" s="42"/>
    </row>
    <row r="1127" spans="2:5" s="50" customFormat="1" x14ac:dyDescent="0.3">
      <c r="B1127" s="45"/>
      <c r="C1127" s="45"/>
      <c r="E1127" s="42"/>
    </row>
    <row r="1128" spans="2:5" s="50" customFormat="1" x14ac:dyDescent="0.3">
      <c r="B1128" s="45"/>
      <c r="C1128" s="45"/>
      <c r="E1128" s="42"/>
    </row>
    <row r="1129" spans="2:5" s="50" customFormat="1" x14ac:dyDescent="0.3">
      <c r="B1129" s="45"/>
      <c r="C1129" s="45"/>
      <c r="E1129" s="42"/>
    </row>
    <row r="1130" spans="2:5" s="50" customFormat="1" x14ac:dyDescent="0.3">
      <c r="B1130" s="45"/>
      <c r="C1130" s="45"/>
      <c r="E1130" s="42"/>
    </row>
    <row r="1131" spans="2:5" s="50" customFormat="1" x14ac:dyDescent="0.3">
      <c r="B1131" s="45"/>
      <c r="C1131" s="45"/>
      <c r="E1131" s="42"/>
    </row>
    <row r="1132" spans="2:5" s="50" customFormat="1" x14ac:dyDescent="0.3">
      <c r="B1132" s="45"/>
      <c r="C1132" s="45"/>
      <c r="E1132" s="42"/>
    </row>
    <row r="1133" spans="2:5" s="50" customFormat="1" x14ac:dyDescent="0.3">
      <c r="B1133" s="45"/>
      <c r="C1133" s="45"/>
      <c r="E1133" s="42"/>
    </row>
    <row r="1134" spans="2:5" s="50" customFormat="1" x14ac:dyDescent="0.3">
      <c r="B1134" s="45"/>
      <c r="C1134" s="45"/>
      <c r="E1134" s="42"/>
    </row>
    <row r="1135" spans="2:5" s="50" customFormat="1" x14ac:dyDescent="0.3">
      <c r="B1135" s="45"/>
      <c r="C1135" s="45"/>
      <c r="E1135" s="42"/>
    </row>
    <row r="1136" spans="2:5" s="50" customFormat="1" x14ac:dyDescent="0.3">
      <c r="B1136" s="45"/>
      <c r="C1136" s="45"/>
      <c r="E1136" s="42"/>
    </row>
    <row r="1137" spans="2:5" s="50" customFormat="1" x14ac:dyDescent="0.3">
      <c r="B1137" s="45"/>
      <c r="C1137" s="45"/>
      <c r="E1137" s="42"/>
    </row>
    <row r="1138" spans="2:5" s="50" customFormat="1" x14ac:dyDescent="0.3">
      <c r="B1138" s="45"/>
      <c r="C1138" s="45"/>
      <c r="E1138" s="42"/>
    </row>
    <row r="1139" spans="2:5" s="50" customFormat="1" x14ac:dyDescent="0.3">
      <c r="B1139" s="45"/>
      <c r="C1139" s="45"/>
      <c r="E1139" s="42"/>
    </row>
    <row r="1140" spans="2:5" s="50" customFormat="1" x14ac:dyDescent="0.3">
      <c r="B1140" s="45"/>
      <c r="C1140" s="45"/>
      <c r="E1140" s="42"/>
    </row>
    <row r="1141" spans="2:5" s="50" customFormat="1" x14ac:dyDescent="0.3">
      <c r="B1141" s="45"/>
      <c r="C1141" s="45"/>
      <c r="E1141" s="42"/>
    </row>
    <row r="1142" spans="2:5" s="50" customFormat="1" x14ac:dyDescent="0.3">
      <c r="B1142" s="45"/>
      <c r="C1142" s="45"/>
      <c r="E1142" s="42"/>
    </row>
    <row r="1143" spans="2:5" s="50" customFormat="1" x14ac:dyDescent="0.3">
      <c r="B1143" s="45"/>
      <c r="C1143" s="45"/>
      <c r="E1143" s="42"/>
    </row>
    <row r="1144" spans="2:5" s="50" customFormat="1" x14ac:dyDescent="0.3">
      <c r="B1144" s="45"/>
      <c r="C1144" s="45"/>
      <c r="E1144" s="42"/>
    </row>
    <row r="1145" spans="2:5" s="50" customFormat="1" x14ac:dyDescent="0.3">
      <c r="B1145" s="45"/>
      <c r="C1145" s="45"/>
      <c r="E1145" s="42"/>
    </row>
    <row r="1146" spans="2:5" s="50" customFormat="1" x14ac:dyDescent="0.3">
      <c r="B1146" s="45"/>
      <c r="C1146" s="45"/>
      <c r="E1146" s="42"/>
    </row>
    <row r="1147" spans="2:5" s="50" customFormat="1" x14ac:dyDescent="0.3">
      <c r="B1147" s="45"/>
      <c r="C1147" s="45"/>
      <c r="E1147" s="42"/>
    </row>
    <row r="1148" spans="2:5" s="50" customFormat="1" x14ac:dyDescent="0.3">
      <c r="B1148" s="45"/>
      <c r="C1148" s="45"/>
      <c r="E1148" s="42"/>
    </row>
    <row r="1149" spans="2:5" s="50" customFormat="1" x14ac:dyDescent="0.3">
      <c r="B1149" s="45"/>
      <c r="C1149" s="45"/>
      <c r="E1149" s="42"/>
    </row>
    <row r="1150" spans="2:5" s="50" customFormat="1" x14ac:dyDescent="0.3">
      <c r="B1150" s="45"/>
      <c r="C1150" s="45"/>
      <c r="E1150" s="42"/>
    </row>
    <row r="1151" spans="2:5" s="50" customFormat="1" x14ac:dyDescent="0.3">
      <c r="B1151" s="45"/>
      <c r="C1151" s="45"/>
      <c r="E1151" s="42"/>
    </row>
    <row r="1152" spans="2:5" s="50" customFormat="1" x14ac:dyDescent="0.3">
      <c r="B1152" s="45"/>
      <c r="C1152" s="45"/>
      <c r="E1152" s="42"/>
    </row>
    <row r="1153" spans="2:5" s="50" customFormat="1" x14ac:dyDescent="0.3">
      <c r="B1153" s="45"/>
      <c r="C1153" s="45"/>
      <c r="E1153" s="42"/>
    </row>
    <row r="1154" spans="2:5" s="50" customFormat="1" x14ac:dyDescent="0.3">
      <c r="B1154" s="45"/>
      <c r="C1154" s="45"/>
      <c r="E1154" s="42"/>
    </row>
    <row r="1155" spans="2:5" s="50" customFormat="1" x14ac:dyDescent="0.3">
      <c r="B1155" s="45"/>
      <c r="C1155" s="45"/>
      <c r="E1155" s="42"/>
    </row>
    <row r="1156" spans="2:5" s="50" customFormat="1" x14ac:dyDescent="0.3">
      <c r="B1156" s="45"/>
      <c r="C1156" s="45"/>
      <c r="E1156" s="42"/>
    </row>
    <row r="1157" spans="2:5" s="50" customFormat="1" x14ac:dyDescent="0.3">
      <c r="B1157" s="45"/>
      <c r="C1157" s="45"/>
      <c r="E1157" s="42"/>
    </row>
    <row r="1158" spans="2:5" s="50" customFormat="1" x14ac:dyDescent="0.3">
      <c r="B1158" s="45"/>
      <c r="C1158" s="45"/>
      <c r="E1158" s="42"/>
    </row>
    <row r="1159" spans="2:5" s="50" customFormat="1" x14ac:dyDescent="0.3">
      <c r="B1159" s="45"/>
      <c r="C1159" s="45"/>
      <c r="E1159" s="42"/>
    </row>
    <row r="1160" spans="2:5" s="50" customFormat="1" x14ac:dyDescent="0.3">
      <c r="B1160" s="45"/>
      <c r="C1160" s="45"/>
      <c r="E1160" s="42"/>
    </row>
    <row r="1161" spans="2:5" s="50" customFormat="1" x14ac:dyDescent="0.3">
      <c r="B1161" s="45"/>
      <c r="C1161" s="45"/>
      <c r="E1161" s="42"/>
    </row>
    <row r="1162" spans="2:5" s="50" customFormat="1" x14ac:dyDescent="0.3">
      <c r="B1162" s="45"/>
      <c r="C1162" s="45"/>
      <c r="E1162" s="42"/>
    </row>
    <row r="1163" spans="2:5" s="50" customFormat="1" x14ac:dyDescent="0.3">
      <c r="B1163" s="45"/>
      <c r="C1163" s="45"/>
      <c r="E1163" s="42"/>
    </row>
    <row r="1164" spans="2:5" s="50" customFormat="1" x14ac:dyDescent="0.3">
      <c r="B1164" s="45"/>
      <c r="C1164" s="45"/>
      <c r="E1164" s="42"/>
    </row>
  </sheetData>
  <sheetProtection algorithmName="SHA-512" hashValue="nQiusSUZZN78OotbiktcibG+pCmpIWxEttYLWhLeS/haM68HBFgLJeVefcMWXNn1hV1YXEuTnyJwjZCUk88Gjw==" saltValue="jEh4Bh074+P9/lm9M98QWA==" spinCount="100000" sheet="1" objects="1" scenarios="1"/>
  <mergeCells count="8">
    <mergeCell ref="B3:I3"/>
    <mergeCell ref="E1:I2"/>
    <mergeCell ref="B1:D2"/>
    <mergeCell ref="B4:C4"/>
    <mergeCell ref="D4:D5"/>
    <mergeCell ref="E4:E5"/>
    <mergeCell ref="F4:H4"/>
    <mergeCell ref="I4:I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DFB4A75-B519-4F8D-A5C8-200F594FDFAF}">
          <x14:formula1>
            <xm:f>Tabelas!$O$4:$O$8</xm:f>
          </x14:formula1>
          <xm:sqref>B6:B33</xm:sqref>
        </x14:dataValidation>
        <x14:dataValidation type="list" allowBlank="1" showInputMessage="1" showErrorMessage="1" xr:uid="{491685BA-7E34-4928-A341-C1652FFDFA1B}">
          <x14:formula1>
            <xm:f>Tabelas!$P$4:$P$15</xm:f>
          </x14:formula1>
          <xm:sqref>C6:C33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FAB6C-227F-436F-96BA-5565A93B3678}">
  <sheetPr>
    <tabColor rgb="FF002060"/>
  </sheetPr>
  <dimension ref="A1:GE1484"/>
  <sheetViews>
    <sheetView showGridLines="0" zoomScale="70" zoomScaleNormal="70" workbookViewId="0">
      <pane xSplit="1" ySplit="5" topLeftCell="B6" activePane="bottomRight" state="frozen"/>
      <selection activeCell="D11" sqref="D11"/>
      <selection pane="topRight" activeCell="D11" sqref="D11"/>
      <selection pane="bottomLeft" activeCell="D11" sqref="D11"/>
      <selection pane="bottomRight" activeCell="D6" sqref="D6"/>
    </sheetView>
  </sheetViews>
  <sheetFormatPr defaultColWidth="8.6640625" defaultRowHeight="14.4" x14ac:dyDescent="0.3"/>
  <cols>
    <col min="1" max="1" width="0.5546875" style="50" customWidth="1"/>
    <col min="2" max="2" width="10" style="34" customWidth="1"/>
    <col min="3" max="3" width="12.5546875" style="34" customWidth="1"/>
    <col min="4" max="4" width="38.6640625" style="8" customWidth="1"/>
    <col min="5" max="5" width="40.33203125" style="8" customWidth="1"/>
    <col min="6" max="7" width="16" style="15" customWidth="1"/>
    <col min="8" max="8" width="14.33203125" style="8" bestFit="1" customWidth="1"/>
    <col min="9" max="187" width="8.6640625" style="50"/>
    <col min="188" max="16384" width="8.6640625" style="8"/>
  </cols>
  <sheetData>
    <row r="1" spans="2:8" s="50" customFormat="1" ht="19.2" customHeight="1" x14ac:dyDescent="0.3">
      <c r="B1" s="45"/>
      <c r="C1" s="45"/>
      <c r="F1" s="42"/>
      <c r="G1" s="42"/>
    </row>
    <row r="2" spans="2:8" s="50" customFormat="1" ht="43.95" customHeight="1" thickBot="1" x14ac:dyDescent="0.35">
      <c r="B2" s="45"/>
      <c r="C2" s="45"/>
      <c r="F2" s="42"/>
      <c r="G2" s="42"/>
    </row>
    <row r="3" spans="2:8" ht="19.2" customHeight="1" thickBot="1" x14ac:dyDescent="0.35">
      <c r="B3" s="293" t="s">
        <v>272</v>
      </c>
      <c r="C3" s="294"/>
      <c r="D3" s="294"/>
      <c r="E3" s="294"/>
      <c r="F3" s="294"/>
      <c r="G3" s="294"/>
      <c r="H3" s="295"/>
    </row>
    <row r="4" spans="2:8" ht="19.5" customHeight="1" x14ac:dyDescent="0.3">
      <c r="B4" s="278" t="s">
        <v>188</v>
      </c>
      <c r="C4" s="279"/>
      <c r="D4" s="284" t="s">
        <v>235</v>
      </c>
      <c r="E4" s="296" t="s">
        <v>114</v>
      </c>
      <c r="F4" s="284" t="s">
        <v>8</v>
      </c>
      <c r="G4" s="298" t="s">
        <v>198</v>
      </c>
      <c r="H4" s="280" t="s">
        <v>192</v>
      </c>
    </row>
    <row r="5" spans="2:8" ht="30.6" customHeight="1" thickBot="1" x14ac:dyDescent="0.35">
      <c r="B5" s="91" t="s">
        <v>187</v>
      </c>
      <c r="C5" s="92" t="s">
        <v>186</v>
      </c>
      <c r="D5" s="285"/>
      <c r="E5" s="297"/>
      <c r="F5" s="285"/>
      <c r="G5" s="299"/>
      <c r="H5" s="281"/>
    </row>
    <row r="6" spans="2:8" ht="26.7" customHeight="1" x14ac:dyDescent="0.3">
      <c r="B6" s="100"/>
      <c r="C6" s="86"/>
      <c r="D6" s="87"/>
      <c r="E6" s="87"/>
      <c r="F6" s="88"/>
      <c r="G6" s="89"/>
      <c r="H6" s="90" t="str">
        <f>IF(F6="","",F6*G6)</f>
        <v/>
      </c>
    </row>
    <row r="7" spans="2:8" ht="26.7" customHeight="1" x14ac:dyDescent="0.3">
      <c r="B7" s="85"/>
      <c r="C7" s="86"/>
      <c r="D7" s="69"/>
      <c r="E7" s="69"/>
      <c r="F7" s="74"/>
      <c r="G7" s="70"/>
      <c r="H7" s="61" t="str">
        <f t="shared" ref="H7:H48" si="0">IF(F7="","",F7*G7)</f>
        <v/>
      </c>
    </row>
    <row r="8" spans="2:8" ht="26.7" customHeight="1" x14ac:dyDescent="0.3">
      <c r="B8" s="85"/>
      <c r="C8" s="86"/>
      <c r="D8" s="69"/>
      <c r="E8" s="69"/>
      <c r="F8" s="74"/>
      <c r="G8" s="70"/>
      <c r="H8" s="61" t="str">
        <f t="shared" si="0"/>
        <v/>
      </c>
    </row>
    <row r="9" spans="2:8" ht="26.7" customHeight="1" x14ac:dyDescent="0.3">
      <c r="B9" s="85"/>
      <c r="C9" s="86"/>
      <c r="D9" s="69"/>
      <c r="E9" s="69"/>
      <c r="F9" s="74"/>
      <c r="G9" s="70"/>
      <c r="H9" s="61" t="str">
        <f t="shared" si="0"/>
        <v/>
      </c>
    </row>
    <row r="10" spans="2:8" ht="26.7" customHeight="1" x14ac:dyDescent="0.3">
      <c r="B10" s="85"/>
      <c r="C10" s="86"/>
      <c r="D10" s="69"/>
      <c r="E10" s="69"/>
      <c r="F10" s="74"/>
      <c r="G10" s="70"/>
      <c r="H10" s="61" t="str">
        <f t="shared" si="0"/>
        <v/>
      </c>
    </row>
    <row r="11" spans="2:8" ht="26.7" customHeight="1" x14ac:dyDescent="0.3">
      <c r="B11" s="85"/>
      <c r="C11" s="86"/>
      <c r="D11" s="69"/>
      <c r="E11" s="69"/>
      <c r="F11" s="74"/>
      <c r="G11" s="70"/>
      <c r="H11" s="61" t="str">
        <f t="shared" si="0"/>
        <v/>
      </c>
    </row>
    <row r="12" spans="2:8" ht="26.7" customHeight="1" x14ac:dyDescent="0.3">
      <c r="B12" s="85"/>
      <c r="C12" s="86"/>
      <c r="D12" s="69"/>
      <c r="E12" s="69"/>
      <c r="F12" s="74"/>
      <c r="G12" s="70"/>
      <c r="H12" s="61" t="str">
        <f t="shared" si="0"/>
        <v/>
      </c>
    </row>
    <row r="13" spans="2:8" ht="26.7" customHeight="1" x14ac:dyDescent="0.3">
      <c r="B13" s="85"/>
      <c r="C13" s="86"/>
      <c r="D13" s="69"/>
      <c r="E13" s="69"/>
      <c r="F13" s="74"/>
      <c r="G13" s="70"/>
      <c r="H13" s="61" t="str">
        <f t="shared" si="0"/>
        <v/>
      </c>
    </row>
    <row r="14" spans="2:8" ht="26.7" customHeight="1" x14ac:dyDescent="0.3">
      <c r="B14" s="85"/>
      <c r="C14" s="86"/>
      <c r="D14" s="69"/>
      <c r="E14" s="69"/>
      <c r="F14" s="74"/>
      <c r="G14" s="70"/>
      <c r="H14" s="61" t="str">
        <f t="shared" si="0"/>
        <v/>
      </c>
    </row>
    <row r="15" spans="2:8" ht="26.7" customHeight="1" x14ac:dyDescent="0.3">
      <c r="B15" s="85"/>
      <c r="C15" s="86"/>
      <c r="D15" s="69"/>
      <c r="E15" s="69"/>
      <c r="F15" s="74"/>
      <c r="G15" s="70"/>
      <c r="H15" s="61" t="str">
        <f t="shared" si="0"/>
        <v/>
      </c>
    </row>
    <row r="16" spans="2:8" ht="26.7" customHeight="1" x14ac:dyDescent="0.3">
      <c r="B16" s="85"/>
      <c r="C16" s="86"/>
      <c r="D16" s="69"/>
      <c r="E16" s="69"/>
      <c r="F16" s="74"/>
      <c r="G16" s="70"/>
      <c r="H16" s="61" t="str">
        <f t="shared" si="0"/>
        <v/>
      </c>
    </row>
    <row r="17" spans="2:8" ht="26.7" customHeight="1" x14ac:dyDescent="0.3">
      <c r="B17" s="85"/>
      <c r="C17" s="86"/>
      <c r="D17" s="69"/>
      <c r="E17" s="69"/>
      <c r="F17" s="74"/>
      <c r="G17" s="70"/>
      <c r="H17" s="61" t="str">
        <f t="shared" si="0"/>
        <v/>
      </c>
    </row>
    <row r="18" spans="2:8" ht="26.7" customHeight="1" x14ac:dyDescent="0.3">
      <c r="B18" s="85"/>
      <c r="C18" s="86"/>
      <c r="D18" s="69"/>
      <c r="E18" s="69"/>
      <c r="F18" s="74"/>
      <c r="G18" s="70"/>
      <c r="H18" s="61" t="str">
        <f t="shared" si="0"/>
        <v/>
      </c>
    </row>
    <row r="19" spans="2:8" ht="26.7" customHeight="1" x14ac:dyDescent="0.3">
      <c r="B19" s="85"/>
      <c r="C19" s="86"/>
      <c r="D19" s="69"/>
      <c r="E19" s="69"/>
      <c r="F19" s="74"/>
      <c r="G19" s="70"/>
      <c r="H19" s="61" t="str">
        <f t="shared" si="0"/>
        <v/>
      </c>
    </row>
    <row r="20" spans="2:8" ht="26.7" customHeight="1" x14ac:dyDescent="0.3">
      <c r="B20" s="85"/>
      <c r="C20" s="86"/>
      <c r="D20" s="69"/>
      <c r="E20" s="69"/>
      <c r="F20" s="74"/>
      <c r="G20" s="70"/>
      <c r="H20" s="61" t="str">
        <f t="shared" si="0"/>
        <v/>
      </c>
    </row>
    <row r="21" spans="2:8" ht="26.7" customHeight="1" x14ac:dyDescent="0.3">
      <c r="B21" s="85"/>
      <c r="C21" s="86"/>
      <c r="D21" s="69"/>
      <c r="E21" s="69"/>
      <c r="F21" s="74"/>
      <c r="G21" s="70"/>
      <c r="H21" s="61" t="str">
        <f t="shared" si="0"/>
        <v/>
      </c>
    </row>
    <row r="22" spans="2:8" ht="26.7" customHeight="1" x14ac:dyDescent="0.3">
      <c r="B22" s="85"/>
      <c r="C22" s="86"/>
      <c r="D22" s="69"/>
      <c r="E22" s="69"/>
      <c r="F22" s="74"/>
      <c r="G22" s="70"/>
      <c r="H22" s="61" t="str">
        <f t="shared" si="0"/>
        <v/>
      </c>
    </row>
    <row r="23" spans="2:8" ht="26.7" customHeight="1" x14ac:dyDescent="0.3">
      <c r="B23" s="85"/>
      <c r="C23" s="86"/>
      <c r="D23" s="69"/>
      <c r="E23" s="69"/>
      <c r="F23" s="74"/>
      <c r="G23" s="70"/>
      <c r="H23" s="61" t="str">
        <f t="shared" si="0"/>
        <v/>
      </c>
    </row>
    <row r="24" spans="2:8" ht="26.7" customHeight="1" x14ac:dyDescent="0.3">
      <c r="B24" s="85"/>
      <c r="C24" s="86"/>
      <c r="D24" s="69"/>
      <c r="E24" s="69"/>
      <c r="F24" s="74"/>
      <c r="G24" s="70"/>
      <c r="H24" s="61" t="str">
        <f t="shared" si="0"/>
        <v/>
      </c>
    </row>
    <row r="25" spans="2:8" ht="26.7" customHeight="1" x14ac:dyDescent="0.3">
      <c r="B25" s="85"/>
      <c r="C25" s="86"/>
      <c r="D25" s="69"/>
      <c r="E25" s="69"/>
      <c r="F25" s="74"/>
      <c r="G25" s="70"/>
      <c r="H25" s="61" t="str">
        <f t="shared" si="0"/>
        <v/>
      </c>
    </row>
    <row r="26" spans="2:8" ht="26.7" customHeight="1" x14ac:dyDescent="0.3">
      <c r="B26" s="85"/>
      <c r="C26" s="86"/>
      <c r="D26" s="69"/>
      <c r="E26" s="69"/>
      <c r="F26" s="74"/>
      <c r="G26" s="70"/>
      <c r="H26" s="61" t="str">
        <f t="shared" si="0"/>
        <v/>
      </c>
    </row>
    <row r="27" spans="2:8" ht="26.7" customHeight="1" x14ac:dyDescent="0.3">
      <c r="B27" s="85"/>
      <c r="C27" s="86"/>
      <c r="D27" s="69"/>
      <c r="E27" s="69"/>
      <c r="F27" s="74"/>
      <c r="G27" s="70"/>
      <c r="H27" s="61" t="str">
        <f t="shared" si="0"/>
        <v/>
      </c>
    </row>
    <row r="28" spans="2:8" ht="26.7" customHeight="1" x14ac:dyDescent="0.3">
      <c r="B28" s="85"/>
      <c r="C28" s="86"/>
      <c r="D28" s="69"/>
      <c r="E28" s="69"/>
      <c r="F28" s="74"/>
      <c r="G28" s="70"/>
      <c r="H28" s="61" t="str">
        <f t="shared" si="0"/>
        <v/>
      </c>
    </row>
    <row r="29" spans="2:8" ht="26.7" customHeight="1" x14ac:dyDescent="0.3">
      <c r="B29" s="85"/>
      <c r="C29" s="86"/>
      <c r="D29" s="69"/>
      <c r="E29" s="69"/>
      <c r="F29" s="74"/>
      <c r="G29" s="70"/>
      <c r="H29" s="61" t="str">
        <f t="shared" si="0"/>
        <v/>
      </c>
    </row>
    <row r="30" spans="2:8" ht="26.7" customHeight="1" x14ac:dyDescent="0.3">
      <c r="B30" s="85"/>
      <c r="C30" s="86"/>
      <c r="D30" s="69"/>
      <c r="E30" s="69"/>
      <c r="F30" s="74"/>
      <c r="G30" s="70"/>
      <c r="H30" s="61" t="str">
        <f t="shared" si="0"/>
        <v/>
      </c>
    </row>
    <row r="31" spans="2:8" ht="26.7" customHeight="1" x14ac:dyDescent="0.3">
      <c r="B31" s="85"/>
      <c r="C31" s="86"/>
      <c r="D31" s="69"/>
      <c r="E31" s="69"/>
      <c r="F31" s="74"/>
      <c r="G31" s="70"/>
      <c r="H31" s="61" t="str">
        <f t="shared" si="0"/>
        <v/>
      </c>
    </row>
    <row r="32" spans="2:8" ht="26.7" customHeight="1" x14ac:dyDescent="0.3">
      <c r="B32" s="85"/>
      <c r="C32" s="86"/>
      <c r="D32" s="69"/>
      <c r="E32" s="69"/>
      <c r="F32" s="74"/>
      <c r="G32" s="70"/>
      <c r="H32" s="61" t="str">
        <f t="shared" si="0"/>
        <v/>
      </c>
    </row>
    <row r="33" spans="2:8" ht="26.7" customHeight="1" x14ac:dyDescent="0.3">
      <c r="B33" s="85"/>
      <c r="C33" s="86"/>
      <c r="D33" s="69"/>
      <c r="E33" s="69"/>
      <c r="F33" s="74"/>
      <c r="G33" s="70"/>
      <c r="H33" s="61" t="str">
        <f t="shared" si="0"/>
        <v/>
      </c>
    </row>
    <row r="34" spans="2:8" ht="26.7" customHeight="1" x14ac:dyDescent="0.3">
      <c r="B34" s="85"/>
      <c r="C34" s="86"/>
      <c r="D34" s="69"/>
      <c r="E34" s="69"/>
      <c r="F34" s="74"/>
      <c r="G34" s="70"/>
      <c r="H34" s="61" t="str">
        <f t="shared" si="0"/>
        <v/>
      </c>
    </row>
    <row r="35" spans="2:8" ht="26.7" customHeight="1" x14ac:dyDescent="0.3">
      <c r="B35" s="85"/>
      <c r="C35" s="86"/>
      <c r="D35" s="69"/>
      <c r="E35" s="69"/>
      <c r="F35" s="74"/>
      <c r="G35" s="70"/>
      <c r="H35" s="61" t="str">
        <f t="shared" si="0"/>
        <v/>
      </c>
    </row>
    <row r="36" spans="2:8" ht="26.7" customHeight="1" x14ac:dyDescent="0.3">
      <c r="B36" s="85"/>
      <c r="C36" s="86"/>
      <c r="D36" s="69"/>
      <c r="E36" s="69"/>
      <c r="F36" s="74"/>
      <c r="G36" s="70"/>
      <c r="H36" s="61" t="str">
        <f t="shared" si="0"/>
        <v/>
      </c>
    </row>
    <row r="37" spans="2:8" ht="26.7" customHeight="1" x14ac:dyDescent="0.3">
      <c r="B37" s="85"/>
      <c r="C37" s="86"/>
      <c r="D37" s="69"/>
      <c r="E37" s="69"/>
      <c r="F37" s="74"/>
      <c r="G37" s="70"/>
      <c r="H37" s="61" t="str">
        <f t="shared" si="0"/>
        <v/>
      </c>
    </row>
    <row r="38" spans="2:8" ht="26.7" customHeight="1" x14ac:dyDescent="0.3">
      <c r="B38" s="85"/>
      <c r="C38" s="86"/>
      <c r="D38" s="69"/>
      <c r="E38" s="69"/>
      <c r="F38" s="74"/>
      <c r="G38" s="70"/>
      <c r="H38" s="61" t="str">
        <f t="shared" si="0"/>
        <v/>
      </c>
    </row>
    <row r="39" spans="2:8" ht="26.7" customHeight="1" x14ac:dyDescent="0.3">
      <c r="B39" s="85"/>
      <c r="C39" s="86"/>
      <c r="D39" s="69"/>
      <c r="E39" s="69"/>
      <c r="F39" s="74"/>
      <c r="G39" s="70"/>
      <c r="H39" s="61" t="str">
        <f t="shared" si="0"/>
        <v/>
      </c>
    </row>
    <row r="40" spans="2:8" ht="26.7" customHeight="1" x14ac:dyDescent="0.3">
      <c r="B40" s="85"/>
      <c r="C40" s="86"/>
      <c r="D40" s="69"/>
      <c r="E40" s="69"/>
      <c r="F40" s="74"/>
      <c r="G40" s="70"/>
      <c r="H40" s="61" t="str">
        <f t="shared" si="0"/>
        <v/>
      </c>
    </row>
    <row r="41" spans="2:8" ht="26.7" customHeight="1" x14ac:dyDescent="0.3">
      <c r="B41" s="85"/>
      <c r="C41" s="86"/>
      <c r="D41" s="69"/>
      <c r="E41" s="69"/>
      <c r="F41" s="74"/>
      <c r="G41" s="70"/>
      <c r="H41" s="61" t="str">
        <f t="shared" si="0"/>
        <v/>
      </c>
    </row>
    <row r="42" spans="2:8" ht="26.7" customHeight="1" x14ac:dyDescent="0.3">
      <c r="B42" s="85"/>
      <c r="C42" s="86"/>
      <c r="D42" s="69"/>
      <c r="E42" s="69"/>
      <c r="F42" s="74"/>
      <c r="G42" s="70"/>
      <c r="H42" s="61" t="str">
        <f t="shared" si="0"/>
        <v/>
      </c>
    </row>
    <row r="43" spans="2:8" ht="26.7" customHeight="1" x14ac:dyDescent="0.3">
      <c r="B43" s="85"/>
      <c r="C43" s="86"/>
      <c r="D43" s="69"/>
      <c r="E43" s="69"/>
      <c r="F43" s="74"/>
      <c r="G43" s="70"/>
      <c r="H43" s="61" t="str">
        <f t="shared" si="0"/>
        <v/>
      </c>
    </row>
    <row r="44" spans="2:8" ht="26.7" customHeight="1" x14ac:dyDescent="0.3">
      <c r="B44" s="85"/>
      <c r="C44" s="86"/>
      <c r="D44" s="69"/>
      <c r="E44" s="69"/>
      <c r="F44" s="74"/>
      <c r="G44" s="70"/>
      <c r="H44" s="61" t="str">
        <f t="shared" si="0"/>
        <v/>
      </c>
    </row>
    <row r="45" spans="2:8" ht="26.7" customHeight="1" x14ac:dyDescent="0.3">
      <c r="B45" s="85"/>
      <c r="C45" s="86"/>
      <c r="D45" s="69"/>
      <c r="E45" s="69"/>
      <c r="F45" s="74"/>
      <c r="G45" s="70"/>
      <c r="H45" s="61" t="str">
        <f t="shared" si="0"/>
        <v/>
      </c>
    </row>
    <row r="46" spans="2:8" ht="26.7" customHeight="1" x14ac:dyDescent="0.3">
      <c r="B46" s="85"/>
      <c r="C46" s="86"/>
      <c r="D46" s="69"/>
      <c r="E46" s="69"/>
      <c r="F46" s="74"/>
      <c r="G46" s="70"/>
      <c r="H46" s="61" t="str">
        <f t="shared" si="0"/>
        <v/>
      </c>
    </row>
    <row r="47" spans="2:8" ht="26.7" customHeight="1" x14ac:dyDescent="0.3">
      <c r="B47" s="85"/>
      <c r="C47" s="86"/>
      <c r="D47" s="69"/>
      <c r="E47" s="69"/>
      <c r="F47" s="74"/>
      <c r="G47" s="70"/>
      <c r="H47" s="61" t="str">
        <f t="shared" si="0"/>
        <v/>
      </c>
    </row>
    <row r="48" spans="2:8" ht="26.7" customHeight="1" thickBot="1" x14ac:dyDescent="0.35">
      <c r="B48" s="101"/>
      <c r="C48" s="86"/>
      <c r="D48" s="72"/>
      <c r="E48" s="72"/>
      <c r="F48" s="75"/>
      <c r="G48" s="73"/>
      <c r="H48" s="62" t="str">
        <f t="shared" si="0"/>
        <v/>
      </c>
    </row>
    <row r="49" spans="2:8" s="50" customFormat="1" ht="5.0999999999999996" customHeight="1" thickBot="1" x14ac:dyDescent="0.35">
      <c r="B49" s="45"/>
      <c r="C49" s="45"/>
      <c r="F49" s="42"/>
      <c r="G49" s="42"/>
    </row>
    <row r="50" spans="2:8" ht="15" thickBot="1" x14ac:dyDescent="0.35">
      <c r="B50" s="45"/>
      <c r="C50" s="45"/>
      <c r="D50" s="42"/>
      <c r="E50" s="42"/>
      <c r="F50" s="35" t="s">
        <v>196</v>
      </c>
      <c r="G50" s="38"/>
      <c r="H50" s="36">
        <f>SUM(H6:H48)</f>
        <v>0</v>
      </c>
    </row>
    <row r="51" spans="2:8" s="50" customFormat="1" x14ac:dyDescent="0.3">
      <c r="B51" s="45"/>
      <c r="C51" s="45"/>
      <c r="F51" s="42"/>
      <c r="G51" s="42"/>
    </row>
    <row r="52" spans="2:8" s="50" customFormat="1" x14ac:dyDescent="0.3">
      <c r="B52" s="45"/>
      <c r="C52" s="45"/>
      <c r="F52" s="42"/>
      <c r="G52" s="42"/>
    </row>
    <row r="53" spans="2:8" s="50" customFormat="1" x14ac:dyDescent="0.3">
      <c r="B53" s="45"/>
      <c r="C53" s="45"/>
      <c r="F53" s="42"/>
      <c r="G53" s="42"/>
    </row>
    <row r="54" spans="2:8" s="50" customFormat="1" x14ac:dyDescent="0.3">
      <c r="B54" s="45"/>
      <c r="C54" s="45"/>
      <c r="F54" s="42"/>
      <c r="G54" s="42"/>
    </row>
    <row r="55" spans="2:8" s="50" customFormat="1" x14ac:dyDescent="0.3">
      <c r="B55" s="45"/>
      <c r="C55" s="45"/>
      <c r="F55" s="42"/>
      <c r="G55" s="42"/>
    </row>
    <row r="56" spans="2:8" s="50" customFormat="1" x14ac:dyDescent="0.3">
      <c r="B56" s="45"/>
      <c r="C56" s="45"/>
      <c r="F56" s="42"/>
      <c r="G56" s="42"/>
    </row>
    <row r="57" spans="2:8" s="50" customFormat="1" x14ac:dyDescent="0.3">
      <c r="B57" s="45"/>
      <c r="C57" s="45"/>
      <c r="F57" s="42"/>
      <c r="G57" s="42"/>
    </row>
    <row r="58" spans="2:8" s="50" customFormat="1" x14ac:dyDescent="0.3">
      <c r="B58" s="45"/>
      <c r="C58" s="45"/>
      <c r="F58" s="42"/>
      <c r="G58" s="42"/>
    </row>
    <row r="59" spans="2:8" s="50" customFormat="1" x14ac:dyDescent="0.3">
      <c r="B59" s="45"/>
      <c r="C59" s="45"/>
      <c r="F59" s="42"/>
      <c r="G59" s="42"/>
    </row>
    <row r="60" spans="2:8" s="50" customFormat="1" x14ac:dyDescent="0.3">
      <c r="B60" s="45"/>
      <c r="C60" s="45"/>
      <c r="F60" s="42"/>
      <c r="G60" s="42"/>
    </row>
    <row r="61" spans="2:8" s="50" customFormat="1" x14ac:dyDescent="0.3">
      <c r="B61" s="45"/>
      <c r="C61" s="45"/>
      <c r="F61" s="42"/>
      <c r="G61" s="42"/>
    </row>
    <row r="62" spans="2:8" s="50" customFormat="1" x14ac:dyDescent="0.3">
      <c r="B62" s="45"/>
      <c r="C62" s="45"/>
      <c r="F62" s="42"/>
      <c r="G62" s="42"/>
    </row>
    <row r="63" spans="2:8" s="50" customFormat="1" x14ac:dyDescent="0.3">
      <c r="B63" s="45"/>
      <c r="C63" s="45"/>
      <c r="F63" s="42"/>
      <c r="G63" s="42"/>
    </row>
    <row r="64" spans="2:8" s="50" customFormat="1" x14ac:dyDescent="0.3">
      <c r="B64" s="45"/>
      <c r="C64" s="45"/>
      <c r="F64" s="42"/>
      <c r="G64" s="42"/>
    </row>
    <row r="65" spans="2:7" s="50" customFormat="1" x14ac:dyDescent="0.3">
      <c r="B65" s="45"/>
      <c r="C65" s="45"/>
      <c r="F65" s="42"/>
      <c r="G65" s="42"/>
    </row>
    <row r="66" spans="2:7" s="50" customFormat="1" x14ac:dyDescent="0.3">
      <c r="B66" s="45"/>
      <c r="C66" s="45"/>
      <c r="F66" s="42"/>
      <c r="G66" s="42"/>
    </row>
    <row r="67" spans="2:7" s="50" customFormat="1" x14ac:dyDescent="0.3">
      <c r="B67" s="45"/>
      <c r="C67" s="45"/>
      <c r="F67" s="42"/>
      <c r="G67" s="42"/>
    </row>
    <row r="68" spans="2:7" s="50" customFormat="1" x14ac:dyDescent="0.3">
      <c r="B68" s="45"/>
      <c r="C68" s="45"/>
      <c r="F68" s="42"/>
      <c r="G68" s="42"/>
    </row>
    <row r="69" spans="2:7" s="50" customFormat="1" x14ac:dyDescent="0.3">
      <c r="B69" s="45"/>
      <c r="C69" s="45"/>
      <c r="F69" s="42"/>
      <c r="G69" s="42"/>
    </row>
    <row r="70" spans="2:7" s="50" customFormat="1" x14ac:dyDescent="0.3">
      <c r="B70" s="45"/>
      <c r="C70" s="45"/>
      <c r="F70" s="42"/>
      <c r="G70" s="42"/>
    </row>
    <row r="71" spans="2:7" s="50" customFormat="1" x14ac:dyDescent="0.3">
      <c r="B71" s="45"/>
      <c r="C71" s="45"/>
      <c r="F71" s="42"/>
      <c r="G71" s="42"/>
    </row>
    <row r="72" spans="2:7" s="50" customFormat="1" x14ac:dyDescent="0.3">
      <c r="B72" s="45"/>
      <c r="C72" s="45"/>
      <c r="F72" s="42"/>
      <c r="G72" s="42"/>
    </row>
    <row r="73" spans="2:7" s="50" customFormat="1" x14ac:dyDescent="0.3">
      <c r="B73" s="45"/>
      <c r="C73" s="45"/>
      <c r="F73" s="42"/>
      <c r="G73" s="42"/>
    </row>
    <row r="74" spans="2:7" s="50" customFormat="1" x14ac:dyDescent="0.3">
      <c r="B74" s="45"/>
      <c r="C74" s="45"/>
      <c r="F74" s="42"/>
      <c r="G74" s="42"/>
    </row>
    <row r="75" spans="2:7" s="50" customFormat="1" x14ac:dyDescent="0.3">
      <c r="B75" s="45"/>
      <c r="C75" s="45"/>
      <c r="F75" s="42"/>
      <c r="G75" s="42"/>
    </row>
    <row r="76" spans="2:7" s="50" customFormat="1" x14ac:dyDescent="0.3">
      <c r="B76" s="45"/>
      <c r="C76" s="45"/>
      <c r="F76" s="42"/>
      <c r="G76" s="42"/>
    </row>
    <row r="77" spans="2:7" s="50" customFormat="1" x14ac:dyDescent="0.3">
      <c r="B77" s="45"/>
      <c r="C77" s="45"/>
      <c r="F77" s="42"/>
      <c r="G77" s="42"/>
    </row>
    <row r="78" spans="2:7" s="50" customFormat="1" x14ac:dyDescent="0.3">
      <c r="B78" s="45"/>
      <c r="C78" s="45"/>
      <c r="F78" s="42"/>
      <c r="G78" s="42"/>
    </row>
    <row r="79" spans="2:7" s="50" customFormat="1" x14ac:dyDescent="0.3">
      <c r="B79" s="45"/>
      <c r="C79" s="45"/>
      <c r="F79" s="42"/>
      <c r="G79" s="42"/>
    </row>
    <row r="80" spans="2:7" s="50" customFormat="1" x14ac:dyDescent="0.3">
      <c r="B80" s="45"/>
      <c r="C80" s="45"/>
      <c r="F80" s="42"/>
      <c r="G80" s="42"/>
    </row>
    <row r="81" spans="2:7" s="50" customFormat="1" x14ac:dyDescent="0.3">
      <c r="B81" s="45"/>
      <c r="C81" s="45"/>
      <c r="F81" s="42"/>
      <c r="G81" s="42"/>
    </row>
    <row r="82" spans="2:7" s="50" customFormat="1" x14ac:dyDescent="0.3">
      <c r="B82" s="45"/>
      <c r="C82" s="45"/>
      <c r="F82" s="42"/>
      <c r="G82" s="42"/>
    </row>
    <row r="83" spans="2:7" s="50" customFormat="1" x14ac:dyDescent="0.3">
      <c r="B83" s="45"/>
      <c r="C83" s="45"/>
      <c r="F83" s="42"/>
      <c r="G83" s="42"/>
    </row>
    <row r="84" spans="2:7" s="50" customFormat="1" x14ac:dyDescent="0.3">
      <c r="B84" s="45"/>
      <c r="C84" s="45"/>
      <c r="F84" s="42"/>
      <c r="G84" s="42"/>
    </row>
    <row r="85" spans="2:7" s="50" customFormat="1" x14ac:dyDescent="0.3">
      <c r="B85" s="45"/>
      <c r="C85" s="45"/>
      <c r="F85" s="42"/>
      <c r="G85" s="42"/>
    </row>
    <row r="86" spans="2:7" s="50" customFormat="1" x14ac:dyDescent="0.3">
      <c r="B86" s="45"/>
      <c r="C86" s="45"/>
      <c r="F86" s="42"/>
      <c r="G86" s="42"/>
    </row>
    <row r="87" spans="2:7" s="50" customFormat="1" x14ac:dyDescent="0.3">
      <c r="B87" s="45"/>
      <c r="C87" s="45"/>
      <c r="F87" s="42"/>
      <c r="G87" s="42"/>
    </row>
    <row r="88" spans="2:7" s="50" customFormat="1" x14ac:dyDescent="0.3">
      <c r="B88" s="45"/>
      <c r="C88" s="45"/>
      <c r="F88" s="42"/>
      <c r="G88" s="42"/>
    </row>
    <row r="89" spans="2:7" s="50" customFormat="1" x14ac:dyDescent="0.3">
      <c r="B89" s="45"/>
      <c r="C89" s="45"/>
      <c r="F89" s="42"/>
      <c r="G89" s="42"/>
    </row>
    <row r="90" spans="2:7" s="50" customFormat="1" x14ac:dyDescent="0.3">
      <c r="B90" s="45"/>
      <c r="C90" s="45"/>
      <c r="F90" s="42"/>
      <c r="G90" s="42"/>
    </row>
    <row r="91" spans="2:7" s="50" customFormat="1" x14ac:dyDescent="0.3">
      <c r="B91" s="45"/>
      <c r="C91" s="45"/>
      <c r="F91" s="42"/>
      <c r="G91" s="42"/>
    </row>
    <row r="92" spans="2:7" s="50" customFormat="1" x14ac:dyDescent="0.3">
      <c r="B92" s="45"/>
      <c r="C92" s="45"/>
      <c r="F92" s="42"/>
      <c r="G92" s="42"/>
    </row>
    <row r="93" spans="2:7" s="50" customFormat="1" x14ac:dyDescent="0.3">
      <c r="B93" s="45"/>
      <c r="C93" s="45"/>
      <c r="F93" s="42"/>
      <c r="G93" s="42"/>
    </row>
    <row r="94" spans="2:7" s="50" customFormat="1" x14ac:dyDescent="0.3">
      <c r="B94" s="45"/>
      <c r="C94" s="45"/>
      <c r="F94" s="42"/>
      <c r="G94" s="42"/>
    </row>
    <row r="95" spans="2:7" s="50" customFormat="1" x14ac:dyDescent="0.3">
      <c r="B95" s="45"/>
      <c r="C95" s="45"/>
      <c r="F95" s="42"/>
      <c r="G95" s="42"/>
    </row>
    <row r="96" spans="2:7" s="50" customFormat="1" x14ac:dyDescent="0.3">
      <c r="B96" s="45"/>
      <c r="C96" s="45"/>
      <c r="F96" s="42"/>
      <c r="G96" s="42"/>
    </row>
    <row r="97" spans="2:7" s="50" customFormat="1" x14ac:dyDescent="0.3">
      <c r="B97" s="45"/>
      <c r="C97" s="45"/>
      <c r="F97" s="42"/>
      <c r="G97" s="42"/>
    </row>
    <row r="98" spans="2:7" s="50" customFormat="1" x14ac:dyDescent="0.3">
      <c r="B98" s="45"/>
      <c r="C98" s="45"/>
      <c r="F98" s="42"/>
      <c r="G98" s="42"/>
    </row>
    <row r="99" spans="2:7" s="50" customFormat="1" x14ac:dyDescent="0.3">
      <c r="B99" s="45"/>
      <c r="C99" s="45"/>
      <c r="F99" s="42"/>
      <c r="G99" s="42"/>
    </row>
    <row r="100" spans="2:7" s="50" customFormat="1" x14ac:dyDescent="0.3">
      <c r="B100" s="45"/>
      <c r="C100" s="45"/>
      <c r="F100" s="42"/>
      <c r="G100" s="42"/>
    </row>
    <row r="101" spans="2:7" s="50" customFormat="1" x14ac:dyDescent="0.3">
      <c r="B101" s="45"/>
      <c r="C101" s="45"/>
      <c r="F101" s="42"/>
      <c r="G101" s="42"/>
    </row>
    <row r="102" spans="2:7" s="50" customFormat="1" x14ac:dyDescent="0.3">
      <c r="B102" s="45"/>
      <c r="C102" s="45"/>
      <c r="F102" s="42"/>
      <c r="G102" s="42"/>
    </row>
    <row r="103" spans="2:7" s="50" customFormat="1" x14ac:dyDescent="0.3">
      <c r="B103" s="45"/>
      <c r="C103" s="45"/>
      <c r="F103" s="42"/>
      <c r="G103" s="42"/>
    </row>
    <row r="104" spans="2:7" s="50" customFormat="1" x14ac:dyDescent="0.3">
      <c r="B104" s="45"/>
      <c r="C104" s="45"/>
      <c r="F104" s="42"/>
      <c r="G104" s="42"/>
    </row>
    <row r="105" spans="2:7" s="50" customFormat="1" x14ac:dyDescent="0.3">
      <c r="B105" s="45"/>
      <c r="C105" s="45"/>
      <c r="F105" s="42"/>
      <c r="G105" s="42"/>
    </row>
    <row r="106" spans="2:7" s="50" customFormat="1" x14ac:dyDescent="0.3">
      <c r="B106" s="45"/>
      <c r="C106" s="45"/>
      <c r="F106" s="42"/>
      <c r="G106" s="42"/>
    </row>
    <row r="107" spans="2:7" s="50" customFormat="1" x14ac:dyDescent="0.3">
      <c r="B107" s="45"/>
      <c r="C107" s="45"/>
      <c r="F107" s="42"/>
      <c r="G107" s="42"/>
    </row>
    <row r="108" spans="2:7" s="50" customFormat="1" x14ac:dyDescent="0.3">
      <c r="B108" s="45"/>
      <c r="C108" s="45"/>
      <c r="F108" s="42"/>
      <c r="G108" s="42"/>
    </row>
    <row r="109" spans="2:7" s="50" customFormat="1" x14ac:dyDescent="0.3">
      <c r="B109" s="45"/>
      <c r="C109" s="45"/>
      <c r="F109" s="42"/>
      <c r="G109" s="42"/>
    </row>
    <row r="110" spans="2:7" s="50" customFormat="1" x14ac:dyDescent="0.3">
      <c r="B110" s="45"/>
      <c r="C110" s="45"/>
      <c r="F110" s="42"/>
      <c r="G110" s="42"/>
    </row>
    <row r="111" spans="2:7" s="50" customFormat="1" x14ac:dyDescent="0.3">
      <c r="B111" s="45"/>
      <c r="C111" s="45"/>
      <c r="F111" s="42"/>
      <c r="G111" s="42"/>
    </row>
    <row r="112" spans="2:7" s="50" customFormat="1" x14ac:dyDescent="0.3">
      <c r="B112" s="45"/>
      <c r="C112" s="45"/>
      <c r="F112" s="42"/>
      <c r="G112" s="42"/>
    </row>
    <row r="113" spans="2:7" s="50" customFormat="1" x14ac:dyDescent="0.3">
      <c r="B113" s="45"/>
      <c r="C113" s="45"/>
      <c r="F113" s="42"/>
      <c r="G113" s="42"/>
    </row>
    <row r="114" spans="2:7" s="50" customFormat="1" x14ac:dyDescent="0.3">
      <c r="B114" s="45"/>
      <c r="C114" s="45"/>
      <c r="F114" s="42"/>
      <c r="G114" s="42"/>
    </row>
    <row r="115" spans="2:7" s="50" customFormat="1" x14ac:dyDescent="0.3">
      <c r="B115" s="45"/>
      <c r="C115" s="45"/>
      <c r="F115" s="42"/>
      <c r="G115" s="42"/>
    </row>
    <row r="116" spans="2:7" s="50" customFormat="1" x14ac:dyDescent="0.3">
      <c r="B116" s="45"/>
      <c r="C116" s="45"/>
      <c r="F116" s="42"/>
      <c r="G116" s="42"/>
    </row>
    <row r="117" spans="2:7" s="50" customFormat="1" x14ac:dyDescent="0.3">
      <c r="B117" s="45"/>
      <c r="C117" s="45"/>
      <c r="F117" s="42"/>
      <c r="G117" s="42"/>
    </row>
    <row r="118" spans="2:7" s="50" customFormat="1" x14ac:dyDescent="0.3">
      <c r="B118" s="45"/>
      <c r="C118" s="45"/>
      <c r="F118" s="42"/>
      <c r="G118" s="42"/>
    </row>
    <row r="119" spans="2:7" s="50" customFormat="1" x14ac:dyDescent="0.3">
      <c r="B119" s="45"/>
      <c r="C119" s="45"/>
      <c r="F119" s="42"/>
      <c r="G119" s="42"/>
    </row>
    <row r="120" spans="2:7" s="50" customFormat="1" x14ac:dyDescent="0.3">
      <c r="B120" s="45"/>
      <c r="C120" s="45"/>
      <c r="F120" s="42"/>
      <c r="G120" s="42"/>
    </row>
    <row r="121" spans="2:7" s="50" customFormat="1" x14ac:dyDescent="0.3">
      <c r="B121" s="45"/>
      <c r="C121" s="45"/>
      <c r="F121" s="42"/>
      <c r="G121" s="42"/>
    </row>
    <row r="122" spans="2:7" s="50" customFormat="1" x14ac:dyDescent="0.3">
      <c r="B122" s="45"/>
      <c r="C122" s="45"/>
      <c r="F122" s="42"/>
      <c r="G122" s="42"/>
    </row>
    <row r="123" spans="2:7" s="50" customFormat="1" x14ac:dyDescent="0.3">
      <c r="B123" s="45"/>
      <c r="C123" s="45"/>
      <c r="F123" s="42"/>
      <c r="G123" s="42"/>
    </row>
    <row r="124" spans="2:7" s="50" customFormat="1" x14ac:dyDescent="0.3">
      <c r="B124" s="45"/>
      <c r="C124" s="45"/>
      <c r="F124" s="42"/>
      <c r="G124" s="42"/>
    </row>
    <row r="125" spans="2:7" s="50" customFormat="1" x14ac:dyDescent="0.3">
      <c r="B125" s="45"/>
      <c r="C125" s="45"/>
      <c r="F125" s="42"/>
      <c r="G125" s="42"/>
    </row>
    <row r="126" spans="2:7" s="50" customFormat="1" x14ac:dyDescent="0.3">
      <c r="B126" s="45"/>
      <c r="C126" s="45"/>
      <c r="F126" s="42"/>
      <c r="G126" s="42"/>
    </row>
    <row r="127" spans="2:7" s="50" customFormat="1" x14ac:dyDescent="0.3">
      <c r="B127" s="45"/>
      <c r="C127" s="45"/>
      <c r="F127" s="42"/>
      <c r="G127" s="42"/>
    </row>
    <row r="128" spans="2:7" s="50" customFormat="1" x14ac:dyDescent="0.3">
      <c r="B128" s="45"/>
      <c r="C128" s="45"/>
      <c r="F128" s="42"/>
      <c r="G128" s="42"/>
    </row>
    <row r="129" spans="2:7" s="50" customFormat="1" x14ac:dyDescent="0.3">
      <c r="B129" s="45"/>
      <c r="C129" s="45"/>
      <c r="F129" s="42"/>
      <c r="G129" s="42"/>
    </row>
    <row r="130" spans="2:7" s="50" customFormat="1" x14ac:dyDescent="0.3">
      <c r="B130" s="45"/>
      <c r="C130" s="45"/>
      <c r="F130" s="42"/>
      <c r="G130" s="42"/>
    </row>
    <row r="131" spans="2:7" s="50" customFormat="1" x14ac:dyDescent="0.3">
      <c r="B131" s="45"/>
      <c r="C131" s="45"/>
      <c r="F131" s="42"/>
      <c r="G131" s="42"/>
    </row>
    <row r="132" spans="2:7" s="50" customFormat="1" x14ac:dyDescent="0.3">
      <c r="B132" s="45"/>
      <c r="C132" s="45"/>
      <c r="F132" s="42"/>
      <c r="G132" s="42"/>
    </row>
    <row r="133" spans="2:7" s="50" customFormat="1" x14ac:dyDescent="0.3">
      <c r="B133" s="45"/>
      <c r="C133" s="45"/>
      <c r="F133" s="42"/>
      <c r="G133" s="42"/>
    </row>
    <row r="134" spans="2:7" s="50" customFormat="1" x14ac:dyDescent="0.3">
      <c r="B134" s="45"/>
      <c r="C134" s="45"/>
      <c r="F134" s="42"/>
      <c r="G134" s="42"/>
    </row>
    <row r="135" spans="2:7" s="50" customFormat="1" x14ac:dyDescent="0.3">
      <c r="B135" s="45"/>
      <c r="C135" s="45"/>
      <c r="F135" s="42"/>
      <c r="G135" s="42"/>
    </row>
    <row r="136" spans="2:7" s="50" customFormat="1" x14ac:dyDescent="0.3">
      <c r="B136" s="45"/>
      <c r="C136" s="45"/>
      <c r="F136" s="42"/>
      <c r="G136" s="42"/>
    </row>
    <row r="137" spans="2:7" s="50" customFormat="1" x14ac:dyDescent="0.3">
      <c r="B137" s="45"/>
      <c r="C137" s="45"/>
      <c r="F137" s="42"/>
      <c r="G137" s="42"/>
    </row>
    <row r="138" spans="2:7" s="50" customFormat="1" x14ac:dyDescent="0.3">
      <c r="B138" s="45"/>
      <c r="C138" s="45"/>
      <c r="F138" s="42"/>
      <c r="G138" s="42"/>
    </row>
    <row r="139" spans="2:7" s="50" customFormat="1" x14ac:dyDescent="0.3">
      <c r="B139" s="45"/>
      <c r="C139" s="45"/>
      <c r="F139" s="42"/>
      <c r="G139" s="42"/>
    </row>
    <row r="140" spans="2:7" s="50" customFormat="1" x14ac:dyDescent="0.3">
      <c r="B140" s="45"/>
      <c r="C140" s="45"/>
      <c r="F140" s="42"/>
      <c r="G140" s="42"/>
    </row>
    <row r="141" spans="2:7" s="50" customFormat="1" x14ac:dyDescent="0.3">
      <c r="B141" s="45"/>
      <c r="C141" s="45"/>
      <c r="F141" s="42"/>
      <c r="G141" s="42"/>
    </row>
    <row r="142" spans="2:7" s="50" customFormat="1" x14ac:dyDescent="0.3">
      <c r="B142" s="45"/>
      <c r="C142" s="45"/>
      <c r="F142" s="42"/>
      <c r="G142" s="42"/>
    </row>
    <row r="143" spans="2:7" s="50" customFormat="1" x14ac:dyDescent="0.3">
      <c r="B143" s="45"/>
      <c r="C143" s="45"/>
      <c r="F143" s="42"/>
      <c r="G143" s="42"/>
    </row>
    <row r="144" spans="2:7" s="50" customFormat="1" x14ac:dyDescent="0.3">
      <c r="B144" s="45"/>
      <c r="C144" s="45"/>
      <c r="F144" s="42"/>
      <c r="G144" s="42"/>
    </row>
    <row r="145" spans="2:7" s="50" customFormat="1" x14ac:dyDescent="0.3">
      <c r="B145" s="45"/>
      <c r="C145" s="45"/>
      <c r="F145" s="42"/>
      <c r="G145" s="42"/>
    </row>
    <row r="146" spans="2:7" s="50" customFormat="1" x14ac:dyDescent="0.3">
      <c r="B146" s="45"/>
      <c r="C146" s="45"/>
      <c r="F146" s="42"/>
      <c r="G146" s="42"/>
    </row>
    <row r="147" spans="2:7" s="50" customFormat="1" x14ac:dyDescent="0.3">
      <c r="B147" s="45"/>
      <c r="C147" s="45"/>
      <c r="F147" s="42"/>
      <c r="G147" s="42"/>
    </row>
    <row r="148" spans="2:7" s="50" customFormat="1" x14ac:dyDescent="0.3">
      <c r="B148" s="45"/>
      <c r="C148" s="45"/>
      <c r="F148" s="42"/>
      <c r="G148" s="42"/>
    </row>
    <row r="149" spans="2:7" s="50" customFormat="1" x14ac:dyDescent="0.3">
      <c r="B149" s="45"/>
      <c r="C149" s="45"/>
      <c r="F149" s="42"/>
      <c r="G149" s="42"/>
    </row>
    <row r="150" spans="2:7" s="50" customFormat="1" x14ac:dyDescent="0.3">
      <c r="B150" s="45"/>
      <c r="C150" s="45"/>
      <c r="F150" s="42"/>
      <c r="G150" s="42"/>
    </row>
    <row r="151" spans="2:7" s="50" customFormat="1" x14ac:dyDescent="0.3">
      <c r="B151" s="45"/>
      <c r="C151" s="45"/>
      <c r="F151" s="42"/>
      <c r="G151" s="42"/>
    </row>
    <row r="152" spans="2:7" s="50" customFormat="1" x14ac:dyDescent="0.3">
      <c r="B152" s="45"/>
      <c r="C152" s="45"/>
      <c r="F152" s="42"/>
      <c r="G152" s="42"/>
    </row>
    <row r="153" spans="2:7" s="50" customFormat="1" x14ac:dyDescent="0.3">
      <c r="B153" s="45"/>
      <c r="C153" s="45"/>
      <c r="F153" s="42"/>
      <c r="G153" s="42"/>
    </row>
    <row r="154" spans="2:7" s="50" customFormat="1" x14ac:dyDescent="0.3">
      <c r="B154" s="45"/>
      <c r="C154" s="45"/>
      <c r="F154" s="42"/>
      <c r="G154" s="42"/>
    </row>
    <row r="155" spans="2:7" s="50" customFormat="1" x14ac:dyDescent="0.3">
      <c r="B155" s="45"/>
      <c r="C155" s="45"/>
      <c r="F155" s="42"/>
      <c r="G155" s="42"/>
    </row>
    <row r="156" spans="2:7" s="50" customFormat="1" x14ac:dyDescent="0.3">
      <c r="B156" s="45"/>
      <c r="C156" s="45"/>
      <c r="F156" s="42"/>
      <c r="G156" s="42"/>
    </row>
    <row r="157" spans="2:7" s="50" customFormat="1" x14ac:dyDescent="0.3">
      <c r="B157" s="45"/>
      <c r="C157" s="45"/>
      <c r="F157" s="42"/>
      <c r="G157" s="42"/>
    </row>
    <row r="158" spans="2:7" s="50" customFormat="1" x14ac:dyDescent="0.3">
      <c r="B158" s="45"/>
      <c r="C158" s="45"/>
      <c r="F158" s="42"/>
      <c r="G158" s="42"/>
    </row>
    <row r="159" spans="2:7" s="50" customFormat="1" x14ac:dyDescent="0.3">
      <c r="B159" s="45"/>
      <c r="C159" s="45"/>
      <c r="F159" s="42"/>
      <c r="G159" s="42"/>
    </row>
    <row r="160" spans="2:7" s="50" customFormat="1" x14ac:dyDescent="0.3">
      <c r="B160" s="45"/>
      <c r="C160" s="45"/>
      <c r="F160" s="42"/>
      <c r="G160" s="42"/>
    </row>
    <row r="161" spans="2:7" s="50" customFormat="1" x14ac:dyDescent="0.3">
      <c r="B161" s="45"/>
      <c r="C161" s="45"/>
      <c r="F161" s="42"/>
      <c r="G161" s="42"/>
    </row>
    <row r="162" spans="2:7" s="50" customFormat="1" x14ac:dyDescent="0.3">
      <c r="B162" s="45"/>
      <c r="C162" s="45"/>
      <c r="F162" s="42"/>
      <c r="G162" s="42"/>
    </row>
    <row r="163" spans="2:7" s="50" customFormat="1" x14ac:dyDescent="0.3">
      <c r="B163" s="45"/>
      <c r="C163" s="45"/>
      <c r="F163" s="42"/>
      <c r="G163" s="42"/>
    </row>
    <row r="164" spans="2:7" s="50" customFormat="1" x14ac:dyDescent="0.3">
      <c r="B164" s="45"/>
      <c r="C164" s="45"/>
      <c r="F164" s="42"/>
      <c r="G164" s="42"/>
    </row>
    <row r="165" spans="2:7" s="50" customFormat="1" x14ac:dyDescent="0.3">
      <c r="B165" s="45"/>
      <c r="C165" s="45"/>
      <c r="F165" s="42"/>
      <c r="G165" s="42"/>
    </row>
    <row r="166" spans="2:7" s="50" customFormat="1" x14ac:dyDescent="0.3">
      <c r="B166" s="45"/>
      <c r="C166" s="45"/>
      <c r="F166" s="42"/>
      <c r="G166" s="42"/>
    </row>
    <row r="167" spans="2:7" s="50" customFormat="1" x14ac:dyDescent="0.3">
      <c r="B167" s="45"/>
      <c r="C167" s="45"/>
      <c r="F167" s="42"/>
      <c r="G167" s="42"/>
    </row>
    <row r="168" spans="2:7" s="50" customFormat="1" x14ac:dyDescent="0.3">
      <c r="B168" s="45"/>
      <c r="C168" s="45"/>
      <c r="F168" s="42"/>
      <c r="G168" s="42"/>
    </row>
    <row r="169" spans="2:7" s="50" customFormat="1" x14ac:dyDescent="0.3">
      <c r="B169" s="45"/>
      <c r="C169" s="45"/>
      <c r="F169" s="42"/>
      <c r="G169" s="42"/>
    </row>
    <row r="170" spans="2:7" s="50" customFormat="1" x14ac:dyDescent="0.3">
      <c r="B170" s="45"/>
      <c r="C170" s="45"/>
      <c r="F170" s="42"/>
      <c r="G170" s="42"/>
    </row>
    <row r="171" spans="2:7" s="50" customFormat="1" x14ac:dyDescent="0.3">
      <c r="B171" s="45"/>
      <c r="C171" s="45"/>
      <c r="F171" s="42"/>
      <c r="G171" s="42"/>
    </row>
    <row r="172" spans="2:7" s="50" customFormat="1" x14ac:dyDescent="0.3">
      <c r="B172" s="45"/>
      <c r="C172" s="45"/>
      <c r="F172" s="42"/>
      <c r="G172" s="42"/>
    </row>
    <row r="173" spans="2:7" s="50" customFormat="1" x14ac:dyDescent="0.3">
      <c r="B173" s="45"/>
      <c r="C173" s="45"/>
      <c r="F173" s="42"/>
      <c r="G173" s="42"/>
    </row>
    <row r="174" spans="2:7" s="50" customFormat="1" x14ac:dyDescent="0.3">
      <c r="B174" s="45"/>
      <c r="C174" s="45"/>
      <c r="F174" s="42"/>
      <c r="G174" s="42"/>
    </row>
    <row r="175" spans="2:7" s="50" customFormat="1" x14ac:dyDescent="0.3">
      <c r="B175" s="45"/>
      <c r="C175" s="45"/>
      <c r="F175" s="42"/>
      <c r="G175" s="42"/>
    </row>
    <row r="176" spans="2:7" s="50" customFormat="1" x14ac:dyDescent="0.3">
      <c r="B176" s="45"/>
      <c r="C176" s="45"/>
      <c r="F176" s="42"/>
      <c r="G176" s="42"/>
    </row>
    <row r="177" spans="2:7" s="50" customFormat="1" x14ac:dyDescent="0.3">
      <c r="B177" s="45"/>
      <c r="C177" s="45"/>
      <c r="F177" s="42"/>
      <c r="G177" s="42"/>
    </row>
    <row r="178" spans="2:7" s="50" customFormat="1" x14ac:dyDescent="0.3">
      <c r="B178" s="45"/>
      <c r="C178" s="45"/>
      <c r="F178" s="42"/>
      <c r="G178" s="42"/>
    </row>
    <row r="179" spans="2:7" s="50" customFormat="1" x14ac:dyDescent="0.3">
      <c r="B179" s="45"/>
      <c r="C179" s="45"/>
      <c r="F179" s="42"/>
      <c r="G179" s="42"/>
    </row>
    <row r="180" spans="2:7" s="50" customFormat="1" x14ac:dyDescent="0.3">
      <c r="B180" s="45"/>
      <c r="C180" s="45"/>
      <c r="F180" s="42"/>
      <c r="G180" s="42"/>
    </row>
    <row r="181" spans="2:7" s="50" customFormat="1" x14ac:dyDescent="0.3">
      <c r="B181" s="45"/>
      <c r="C181" s="45"/>
      <c r="F181" s="42"/>
      <c r="G181" s="42"/>
    </row>
    <row r="182" spans="2:7" s="50" customFormat="1" x14ac:dyDescent="0.3">
      <c r="B182" s="45"/>
      <c r="C182" s="45"/>
      <c r="F182" s="42"/>
      <c r="G182" s="42"/>
    </row>
    <row r="183" spans="2:7" s="50" customFormat="1" x14ac:dyDescent="0.3">
      <c r="B183" s="45"/>
      <c r="C183" s="45"/>
      <c r="F183" s="42"/>
      <c r="G183" s="42"/>
    </row>
    <row r="184" spans="2:7" s="50" customFormat="1" x14ac:dyDescent="0.3">
      <c r="B184" s="45"/>
      <c r="C184" s="45"/>
      <c r="F184" s="42"/>
      <c r="G184" s="42"/>
    </row>
    <row r="185" spans="2:7" s="50" customFormat="1" x14ac:dyDescent="0.3">
      <c r="B185" s="45"/>
      <c r="C185" s="45"/>
      <c r="F185" s="42"/>
      <c r="G185" s="42"/>
    </row>
    <row r="186" spans="2:7" s="50" customFormat="1" x14ac:dyDescent="0.3">
      <c r="B186" s="45"/>
      <c r="C186" s="45"/>
      <c r="F186" s="42"/>
      <c r="G186" s="42"/>
    </row>
    <row r="187" spans="2:7" s="50" customFormat="1" x14ac:dyDescent="0.3">
      <c r="B187" s="45"/>
      <c r="C187" s="45"/>
      <c r="F187" s="42"/>
      <c r="G187" s="42"/>
    </row>
    <row r="188" spans="2:7" s="50" customFormat="1" x14ac:dyDescent="0.3">
      <c r="B188" s="45"/>
      <c r="C188" s="45"/>
      <c r="F188" s="42"/>
      <c r="G188" s="42"/>
    </row>
    <row r="189" spans="2:7" s="50" customFormat="1" x14ac:dyDescent="0.3">
      <c r="B189" s="45"/>
      <c r="C189" s="45"/>
      <c r="F189" s="42"/>
      <c r="G189" s="42"/>
    </row>
    <row r="190" spans="2:7" s="50" customFormat="1" x14ac:dyDescent="0.3">
      <c r="B190" s="45"/>
      <c r="C190" s="45"/>
      <c r="F190" s="42"/>
      <c r="G190" s="42"/>
    </row>
    <row r="191" spans="2:7" s="50" customFormat="1" x14ac:dyDescent="0.3">
      <c r="B191" s="45"/>
      <c r="C191" s="45"/>
      <c r="F191" s="42"/>
      <c r="G191" s="42"/>
    </row>
    <row r="192" spans="2:7" s="50" customFormat="1" x14ac:dyDescent="0.3">
      <c r="B192" s="45"/>
      <c r="C192" s="45"/>
      <c r="F192" s="42"/>
      <c r="G192" s="42"/>
    </row>
    <row r="193" spans="2:7" s="50" customFormat="1" x14ac:dyDescent="0.3">
      <c r="B193" s="45"/>
      <c r="C193" s="45"/>
      <c r="F193" s="42"/>
      <c r="G193" s="42"/>
    </row>
    <row r="194" spans="2:7" s="50" customFormat="1" x14ac:dyDescent="0.3">
      <c r="B194" s="45"/>
      <c r="C194" s="45"/>
      <c r="F194" s="42"/>
      <c r="G194" s="42"/>
    </row>
    <row r="195" spans="2:7" s="50" customFormat="1" x14ac:dyDescent="0.3">
      <c r="B195" s="45"/>
      <c r="C195" s="45"/>
      <c r="F195" s="42"/>
      <c r="G195" s="42"/>
    </row>
    <row r="196" spans="2:7" s="50" customFormat="1" x14ac:dyDescent="0.3">
      <c r="B196" s="45"/>
      <c r="C196" s="45"/>
      <c r="F196" s="42"/>
      <c r="G196" s="42"/>
    </row>
    <row r="197" spans="2:7" s="50" customFormat="1" x14ac:dyDescent="0.3">
      <c r="B197" s="45"/>
      <c r="C197" s="45"/>
      <c r="F197" s="42"/>
      <c r="G197" s="42"/>
    </row>
    <row r="198" spans="2:7" s="50" customFormat="1" x14ac:dyDescent="0.3">
      <c r="B198" s="45"/>
      <c r="C198" s="45"/>
      <c r="F198" s="42"/>
      <c r="G198" s="42"/>
    </row>
    <row r="199" spans="2:7" s="50" customFormat="1" x14ac:dyDescent="0.3">
      <c r="B199" s="45"/>
      <c r="C199" s="45"/>
      <c r="F199" s="42"/>
      <c r="G199" s="42"/>
    </row>
    <row r="200" spans="2:7" s="50" customFormat="1" x14ac:dyDescent="0.3">
      <c r="B200" s="45"/>
      <c r="C200" s="45"/>
      <c r="F200" s="42"/>
      <c r="G200" s="42"/>
    </row>
    <row r="201" spans="2:7" s="50" customFormat="1" x14ac:dyDescent="0.3">
      <c r="B201" s="45"/>
      <c r="C201" s="45"/>
      <c r="F201" s="42"/>
      <c r="G201" s="42"/>
    </row>
    <row r="202" spans="2:7" s="50" customFormat="1" x14ac:dyDescent="0.3">
      <c r="B202" s="45"/>
      <c r="C202" s="45"/>
      <c r="F202" s="42"/>
      <c r="G202" s="42"/>
    </row>
    <row r="203" spans="2:7" s="50" customFormat="1" x14ac:dyDescent="0.3">
      <c r="B203" s="45"/>
      <c r="C203" s="45"/>
      <c r="F203" s="42"/>
      <c r="G203" s="42"/>
    </row>
    <row r="204" spans="2:7" s="50" customFormat="1" x14ac:dyDescent="0.3">
      <c r="B204" s="45"/>
      <c r="C204" s="45"/>
      <c r="F204" s="42"/>
      <c r="G204" s="42"/>
    </row>
    <row r="205" spans="2:7" s="50" customFormat="1" x14ac:dyDescent="0.3">
      <c r="B205" s="45"/>
      <c r="C205" s="45"/>
      <c r="F205" s="42"/>
      <c r="G205" s="42"/>
    </row>
    <row r="206" spans="2:7" s="50" customFormat="1" x14ac:dyDescent="0.3">
      <c r="B206" s="45"/>
      <c r="C206" s="45"/>
      <c r="F206" s="42"/>
      <c r="G206" s="42"/>
    </row>
    <row r="207" spans="2:7" s="50" customFormat="1" x14ac:dyDescent="0.3">
      <c r="B207" s="45"/>
      <c r="C207" s="45"/>
      <c r="F207" s="42"/>
      <c r="G207" s="42"/>
    </row>
    <row r="208" spans="2:7" s="50" customFormat="1" x14ac:dyDescent="0.3">
      <c r="B208" s="45"/>
      <c r="C208" s="45"/>
      <c r="F208" s="42"/>
      <c r="G208" s="42"/>
    </row>
    <row r="209" spans="2:7" s="50" customFormat="1" x14ac:dyDescent="0.3">
      <c r="B209" s="45"/>
      <c r="C209" s="45"/>
      <c r="F209" s="42"/>
      <c r="G209" s="42"/>
    </row>
    <row r="210" spans="2:7" s="50" customFormat="1" x14ac:dyDescent="0.3">
      <c r="B210" s="45"/>
      <c r="C210" s="45"/>
      <c r="F210" s="42"/>
      <c r="G210" s="42"/>
    </row>
    <row r="211" spans="2:7" s="50" customFormat="1" x14ac:dyDescent="0.3">
      <c r="B211" s="45"/>
      <c r="C211" s="45"/>
      <c r="F211" s="42"/>
      <c r="G211" s="42"/>
    </row>
    <row r="212" spans="2:7" s="50" customFormat="1" x14ac:dyDescent="0.3">
      <c r="B212" s="45"/>
      <c r="C212" s="45"/>
      <c r="F212" s="42"/>
      <c r="G212" s="42"/>
    </row>
    <row r="213" spans="2:7" s="50" customFormat="1" x14ac:dyDescent="0.3">
      <c r="B213" s="45"/>
      <c r="C213" s="45"/>
      <c r="F213" s="42"/>
      <c r="G213" s="42"/>
    </row>
    <row r="214" spans="2:7" s="50" customFormat="1" x14ac:dyDescent="0.3">
      <c r="B214" s="45"/>
      <c r="C214" s="45"/>
      <c r="F214" s="42"/>
      <c r="G214" s="42"/>
    </row>
    <row r="215" spans="2:7" s="50" customFormat="1" x14ac:dyDescent="0.3">
      <c r="B215" s="45"/>
      <c r="C215" s="45"/>
      <c r="F215" s="42"/>
      <c r="G215" s="42"/>
    </row>
    <row r="216" spans="2:7" s="50" customFormat="1" x14ac:dyDescent="0.3">
      <c r="B216" s="45"/>
      <c r="C216" s="45"/>
      <c r="F216" s="42"/>
      <c r="G216" s="42"/>
    </row>
    <row r="217" spans="2:7" s="50" customFormat="1" x14ac:dyDescent="0.3">
      <c r="B217" s="45"/>
      <c r="C217" s="45"/>
      <c r="F217" s="42"/>
      <c r="G217" s="42"/>
    </row>
    <row r="218" spans="2:7" s="50" customFormat="1" x14ac:dyDescent="0.3">
      <c r="B218" s="45"/>
      <c r="C218" s="45"/>
      <c r="F218" s="42"/>
      <c r="G218" s="42"/>
    </row>
    <row r="219" spans="2:7" s="50" customFormat="1" x14ac:dyDescent="0.3">
      <c r="B219" s="45"/>
      <c r="C219" s="45"/>
      <c r="F219" s="42"/>
      <c r="G219" s="42"/>
    </row>
    <row r="220" spans="2:7" s="50" customFormat="1" x14ac:dyDescent="0.3">
      <c r="B220" s="45"/>
      <c r="C220" s="45"/>
      <c r="F220" s="42"/>
      <c r="G220" s="42"/>
    </row>
    <row r="221" spans="2:7" s="50" customFormat="1" x14ac:dyDescent="0.3">
      <c r="B221" s="45"/>
      <c r="C221" s="45"/>
      <c r="F221" s="42"/>
      <c r="G221" s="42"/>
    </row>
    <row r="222" spans="2:7" s="50" customFormat="1" x14ac:dyDescent="0.3">
      <c r="B222" s="45"/>
      <c r="C222" s="45"/>
      <c r="F222" s="42"/>
      <c r="G222" s="42"/>
    </row>
    <row r="223" spans="2:7" s="50" customFormat="1" x14ac:dyDescent="0.3">
      <c r="B223" s="45"/>
      <c r="C223" s="45"/>
      <c r="F223" s="42"/>
      <c r="G223" s="42"/>
    </row>
    <row r="224" spans="2:7" s="50" customFormat="1" x14ac:dyDescent="0.3">
      <c r="B224" s="45"/>
      <c r="C224" s="45"/>
      <c r="F224" s="42"/>
      <c r="G224" s="42"/>
    </row>
    <row r="225" spans="2:7" s="50" customFormat="1" x14ac:dyDescent="0.3">
      <c r="B225" s="45"/>
      <c r="C225" s="45"/>
      <c r="F225" s="42"/>
      <c r="G225" s="42"/>
    </row>
    <row r="226" spans="2:7" s="50" customFormat="1" x14ac:dyDescent="0.3">
      <c r="B226" s="45"/>
      <c r="C226" s="45"/>
      <c r="F226" s="42"/>
      <c r="G226" s="42"/>
    </row>
    <row r="227" spans="2:7" s="50" customFormat="1" x14ac:dyDescent="0.3">
      <c r="B227" s="45"/>
      <c r="C227" s="45"/>
      <c r="F227" s="42"/>
      <c r="G227" s="42"/>
    </row>
    <row r="228" spans="2:7" s="50" customFormat="1" x14ac:dyDescent="0.3">
      <c r="B228" s="45"/>
      <c r="C228" s="45"/>
      <c r="F228" s="42"/>
      <c r="G228" s="42"/>
    </row>
    <row r="229" spans="2:7" s="50" customFormat="1" x14ac:dyDescent="0.3">
      <c r="B229" s="45"/>
      <c r="C229" s="45"/>
      <c r="F229" s="42"/>
      <c r="G229" s="42"/>
    </row>
    <row r="230" spans="2:7" s="50" customFormat="1" x14ac:dyDescent="0.3">
      <c r="B230" s="45"/>
      <c r="C230" s="45"/>
      <c r="F230" s="42"/>
      <c r="G230" s="42"/>
    </row>
    <row r="231" spans="2:7" s="50" customFormat="1" x14ac:dyDescent="0.3">
      <c r="B231" s="45"/>
      <c r="C231" s="45"/>
      <c r="F231" s="42"/>
      <c r="G231" s="42"/>
    </row>
    <row r="232" spans="2:7" s="50" customFormat="1" x14ac:dyDescent="0.3">
      <c r="B232" s="45"/>
      <c r="C232" s="45"/>
      <c r="F232" s="42"/>
      <c r="G232" s="42"/>
    </row>
    <row r="233" spans="2:7" s="50" customFormat="1" x14ac:dyDescent="0.3">
      <c r="B233" s="45"/>
      <c r="C233" s="45"/>
      <c r="F233" s="42"/>
      <c r="G233" s="42"/>
    </row>
    <row r="234" spans="2:7" s="50" customFormat="1" x14ac:dyDescent="0.3">
      <c r="B234" s="45"/>
      <c r="C234" s="45"/>
      <c r="F234" s="42"/>
      <c r="G234" s="42"/>
    </row>
    <row r="235" spans="2:7" s="50" customFormat="1" x14ac:dyDescent="0.3">
      <c r="B235" s="45"/>
      <c r="C235" s="45"/>
      <c r="F235" s="42"/>
      <c r="G235" s="42"/>
    </row>
    <row r="236" spans="2:7" s="50" customFormat="1" x14ac:dyDescent="0.3">
      <c r="B236" s="45"/>
      <c r="C236" s="45"/>
      <c r="F236" s="42"/>
      <c r="G236" s="42"/>
    </row>
    <row r="237" spans="2:7" s="50" customFormat="1" x14ac:dyDescent="0.3">
      <c r="B237" s="45"/>
      <c r="C237" s="45"/>
      <c r="F237" s="42"/>
      <c r="G237" s="42"/>
    </row>
    <row r="238" spans="2:7" s="50" customFormat="1" x14ac:dyDescent="0.3">
      <c r="B238" s="45"/>
      <c r="C238" s="45"/>
      <c r="F238" s="42"/>
      <c r="G238" s="42"/>
    </row>
    <row r="239" spans="2:7" s="50" customFormat="1" x14ac:dyDescent="0.3">
      <c r="B239" s="45"/>
      <c r="C239" s="45"/>
      <c r="F239" s="42"/>
      <c r="G239" s="42"/>
    </row>
    <row r="240" spans="2:7" s="50" customFormat="1" x14ac:dyDescent="0.3">
      <c r="B240" s="45"/>
      <c r="C240" s="45"/>
      <c r="F240" s="42"/>
      <c r="G240" s="42"/>
    </row>
    <row r="241" spans="2:7" s="50" customFormat="1" x14ac:dyDescent="0.3">
      <c r="B241" s="45"/>
      <c r="C241" s="45"/>
      <c r="F241" s="42"/>
      <c r="G241" s="42"/>
    </row>
    <row r="242" spans="2:7" s="50" customFormat="1" x14ac:dyDescent="0.3">
      <c r="B242" s="45"/>
      <c r="C242" s="45"/>
      <c r="F242" s="42"/>
      <c r="G242" s="42"/>
    </row>
    <row r="243" spans="2:7" s="50" customFormat="1" x14ac:dyDescent="0.3">
      <c r="B243" s="45"/>
      <c r="C243" s="45"/>
      <c r="F243" s="42"/>
      <c r="G243" s="42"/>
    </row>
    <row r="244" spans="2:7" s="50" customFormat="1" x14ac:dyDescent="0.3">
      <c r="B244" s="45"/>
      <c r="C244" s="45"/>
      <c r="F244" s="42"/>
      <c r="G244" s="42"/>
    </row>
    <row r="245" spans="2:7" s="50" customFormat="1" x14ac:dyDescent="0.3">
      <c r="B245" s="45"/>
      <c r="C245" s="45"/>
      <c r="F245" s="42"/>
      <c r="G245" s="42"/>
    </row>
    <row r="246" spans="2:7" s="50" customFormat="1" x14ac:dyDescent="0.3">
      <c r="B246" s="45"/>
      <c r="C246" s="45"/>
      <c r="F246" s="42"/>
      <c r="G246" s="42"/>
    </row>
    <row r="247" spans="2:7" s="50" customFormat="1" x14ac:dyDescent="0.3">
      <c r="B247" s="45"/>
      <c r="C247" s="45"/>
      <c r="F247" s="42"/>
      <c r="G247" s="42"/>
    </row>
    <row r="248" spans="2:7" s="50" customFormat="1" x14ac:dyDescent="0.3">
      <c r="B248" s="45"/>
      <c r="C248" s="45"/>
      <c r="F248" s="42"/>
      <c r="G248" s="42"/>
    </row>
    <row r="249" spans="2:7" s="50" customFormat="1" x14ac:dyDescent="0.3">
      <c r="B249" s="45"/>
      <c r="C249" s="45"/>
      <c r="F249" s="42"/>
      <c r="G249" s="42"/>
    </row>
    <row r="250" spans="2:7" s="50" customFormat="1" x14ac:dyDescent="0.3">
      <c r="B250" s="45"/>
      <c r="C250" s="45"/>
      <c r="F250" s="42"/>
      <c r="G250" s="42"/>
    </row>
    <row r="251" spans="2:7" s="50" customFormat="1" x14ac:dyDescent="0.3">
      <c r="B251" s="45"/>
      <c r="C251" s="45"/>
      <c r="F251" s="42"/>
      <c r="G251" s="42"/>
    </row>
    <row r="252" spans="2:7" s="50" customFormat="1" x14ac:dyDescent="0.3">
      <c r="B252" s="45"/>
      <c r="C252" s="45"/>
      <c r="F252" s="42"/>
      <c r="G252" s="42"/>
    </row>
    <row r="253" spans="2:7" s="50" customFormat="1" x14ac:dyDescent="0.3">
      <c r="B253" s="45"/>
      <c r="C253" s="45"/>
      <c r="F253" s="42"/>
      <c r="G253" s="42"/>
    </row>
    <row r="254" spans="2:7" s="50" customFormat="1" x14ac:dyDescent="0.3">
      <c r="B254" s="45"/>
      <c r="C254" s="45"/>
      <c r="F254" s="42"/>
      <c r="G254" s="42"/>
    </row>
    <row r="255" spans="2:7" s="50" customFormat="1" x14ac:dyDescent="0.3">
      <c r="B255" s="45"/>
      <c r="C255" s="45"/>
      <c r="F255" s="42"/>
      <c r="G255" s="42"/>
    </row>
    <row r="256" spans="2:7" s="50" customFormat="1" x14ac:dyDescent="0.3">
      <c r="B256" s="45"/>
      <c r="C256" s="45"/>
      <c r="F256" s="42"/>
      <c r="G256" s="42"/>
    </row>
    <row r="257" spans="2:7" s="50" customFormat="1" x14ac:dyDescent="0.3">
      <c r="B257" s="45"/>
      <c r="C257" s="45"/>
      <c r="F257" s="42"/>
      <c r="G257" s="42"/>
    </row>
    <row r="258" spans="2:7" s="50" customFormat="1" x14ac:dyDescent="0.3">
      <c r="B258" s="45"/>
      <c r="C258" s="45"/>
      <c r="F258" s="42"/>
      <c r="G258" s="42"/>
    </row>
    <row r="259" spans="2:7" s="50" customFormat="1" x14ac:dyDescent="0.3">
      <c r="B259" s="45"/>
      <c r="C259" s="45"/>
      <c r="F259" s="42"/>
      <c r="G259" s="42"/>
    </row>
    <row r="260" spans="2:7" s="50" customFormat="1" x14ac:dyDescent="0.3">
      <c r="B260" s="45"/>
      <c r="C260" s="45"/>
      <c r="F260" s="42"/>
      <c r="G260" s="42"/>
    </row>
    <row r="261" spans="2:7" s="50" customFormat="1" x14ac:dyDescent="0.3">
      <c r="B261" s="45"/>
      <c r="C261" s="45"/>
      <c r="F261" s="42"/>
      <c r="G261" s="42"/>
    </row>
    <row r="262" spans="2:7" s="50" customFormat="1" x14ac:dyDescent="0.3">
      <c r="B262" s="45"/>
      <c r="C262" s="45"/>
      <c r="F262" s="42"/>
      <c r="G262" s="42"/>
    </row>
    <row r="263" spans="2:7" s="50" customFormat="1" x14ac:dyDescent="0.3">
      <c r="B263" s="45"/>
      <c r="C263" s="45"/>
      <c r="F263" s="42"/>
      <c r="G263" s="42"/>
    </row>
    <row r="264" spans="2:7" s="50" customFormat="1" x14ac:dyDescent="0.3">
      <c r="B264" s="45"/>
      <c r="C264" s="45"/>
      <c r="F264" s="42"/>
      <c r="G264" s="42"/>
    </row>
    <row r="265" spans="2:7" s="50" customFormat="1" x14ac:dyDescent="0.3">
      <c r="B265" s="45"/>
      <c r="C265" s="45"/>
      <c r="F265" s="42"/>
      <c r="G265" s="42"/>
    </row>
    <row r="266" spans="2:7" s="50" customFormat="1" x14ac:dyDescent="0.3">
      <c r="B266" s="45"/>
      <c r="C266" s="45"/>
      <c r="F266" s="42"/>
      <c r="G266" s="42"/>
    </row>
    <row r="267" spans="2:7" s="50" customFormat="1" x14ac:dyDescent="0.3">
      <c r="B267" s="45"/>
      <c r="C267" s="45"/>
      <c r="F267" s="42"/>
      <c r="G267" s="42"/>
    </row>
    <row r="268" spans="2:7" s="50" customFormat="1" x14ac:dyDescent="0.3">
      <c r="B268" s="45"/>
      <c r="C268" s="45"/>
      <c r="F268" s="42"/>
      <c r="G268" s="42"/>
    </row>
    <row r="269" spans="2:7" s="50" customFormat="1" x14ac:dyDescent="0.3">
      <c r="B269" s="45"/>
      <c r="C269" s="45"/>
      <c r="F269" s="42"/>
      <c r="G269" s="42"/>
    </row>
    <row r="270" spans="2:7" s="50" customFormat="1" x14ac:dyDescent="0.3">
      <c r="B270" s="45"/>
      <c r="C270" s="45"/>
      <c r="F270" s="42"/>
      <c r="G270" s="42"/>
    </row>
    <row r="271" spans="2:7" s="50" customFormat="1" x14ac:dyDescent="0.3">
      <c r="B271" s="45"/>
      <c r="C271" s="45"/>
      <c r="F271" s="42"/>
      <c r="G271" s="42"/>
    </row>
    <row r="272" spans="2:7" s="50" customFormat="1" x14ac:dyDescent="0.3">
      <c r="B272" s="45"/>
      <c r="C272" s="45"/>
      <c r="F272" s="42"/>
      <c r="G272" s="42"/>
    </row>
    <row r="273" spans="2:7" s="50" customFormat="1" x14ac:dyDescent="0.3">
      <c r="B273" s="45"/>
      <c r="C273" s="45"/>
      <c r="F273" s="42"/>
      <c r="G273" s="42"/>
    </row>
    <row r="274" spans="2:7" s="50" customFormat="1" x14ac:dyDescent="0.3">
      <c r="B274" s="45"/>
      <c r="C274" s="45"/>
      <c r="F274" s="42"/>
      <c r="G274" s="42"/>
    </row>
    <row r="275" spans="2:7" s="50" customFormat="1" x14ac:dyDescent="0.3">
      <c r="B275" s="45"/>
      <c r="C275" s="45"/>
      <c r="F275" s="42"/>
      <c r="G275" s="42"/>
    </row>
    <row r="276" spans="2:7" s="50" customFormat="1" x14ac:dyDescent="0.3">
      <c r="B276" s="45"/>
      <c r="C276" s="45"/>
      <c r="F276" s="42"/>
      <c r="G276" s="42"/>
    </row>
    <row r="277" spans="2:7" s="50" customFormat="1" x14ac:dyDescent="0.3">
      <c r="B277" s="45"/>
      <c r="C277" s="45"/>
      <c r="F277" s="42"/>
      <c r="G277" s="42"/>
    </row>
    <row r="278" spans="2:7" s="50" customFormat="1" x14ac:dyDescent="0.3">
      <c r="B278" s="45"/>
      <c r="C278" s="45"/>
      <c r="F278" s="42"/>
      <c r="G278" s="42"/>
    </row>
    <row r="279" spans="2:7" s="50" customFormat="1" x14ac:dyDescent="0.3">
      <c r="B279" s="45"/>
      <c r="C279" s="45"/>
      <c r="F279" s="42"/>
      <c r="G279" s="42"/>
    </row>
    <row r="280" spans="2:7" s="50" customFormat="1" x14ac:dyDescent="0.3">
      <c r="B280" s="45"/>
      <c r="C280" s="45"/>
      <c r="F280" s="42"/>
      <c r="G280" s="42"/>
    </row>
    <row r="281" spans="2:7" s="50" customFormat="1" x14ac:dyDescent="0.3">
      <c r="B281" s="45"/>
      <c r="C281" s="45"/>
      <c r="F281" s="42"/>
      <c r="G281" s="42"/>
    </row>
    <row r="282" spans="2:7" s="50" customFormat="1" x14ac:dyDescent="0.3">
      <c r="B282" s="45"/>
      <c r="C282" s="45"/>
      <c r="F282" s="42"/>
      <c r="G282" s="42"/>
    </row>
    <row r="283" spans="2:7" s="50" customFormat="1" x14ac:dyDescent="0.3">
      <c r="B283" s="45"/>
      <c r="C283" s="45"/>
      <c r="F283" s="42"/>
      <c r="G283" s="42"/>
    </row>
    <row r="284" spans="2:7" s="50" customFormat="1" x14ac:dyDescent="0.3">
      <c r="B284" s="45"/>
      <c r="C284" s="45"/>
      <c r="F284" s="42"/>
      <c r="G284" s="42"/>
    </row>
    <row r="285" spans="2:7" s="50" customFormat="1" x14ac:dyDescent="0.3">
      <c r="B285" s="45"/>
      <c r="C285" s="45"/>
      <c r="F285" s="42"/>
      <c r="G285" s="42"/>
    </row>
    <row r="286" spans="2:7" s="50" customFormat="1" x14ac:dyDescent="0.3">
      <c r="B286" s="45"/>
      <c r="C286" s="45"/>
      <c r="F286" s="42"/>
      <c r="G286" s="42"/>
    </row>
    <row r="287" spans="2:7" s="50" customFormat="1" x14ac:dyDescent="0.3">
      <c r="B287" s="45"/>
      <c r="C287" s="45"/>
      <c r="F287" s="42"/>
      <c r="G287" s="42"/>
    </row>
    <row r="288" spans="2:7" s="50" customFormat="1" x14ac:dyDescent="0.3">
      <c r="B288" s="45"/>
      <c r="C288" s="45"/>
      <c r="F288" s="42"/>
      <c r="G288" s="42"/>
    </row>
    <row r="289" spans="2:7" s="50" customFormat="1" x14ac:dyDescent="0.3">
      <c r="B289" s="45"/>
      <c r="C289" s="45"/>
      <c r="F289" s="42"/>
      <c r="G289" s="42"/>
    </row>
    <row r="290" spans="2:7" s="50" customFormat="1" x14ac:dyDescent="0.3">
      <c r="B290" s="45"/>
      <c r="C290" s="45"/>
      <c r="F290" s="42"/>
      <c r="G290" s="42"/>
    </row>
    <row r="291" spans="2:7" s="50" customFormat="1" x14ac:dyDescent="0.3">
      <c r="B291" s="45"/>
      <c r="C291" s="45"/>
      <c r="F291" s="42"/>
      <c r="G291" s="42"/>
    </row>
    <row r="292" spans="2:7" s="50" customFormat="1" x14ac:dyDescent="0.3">
      <c r="B292" s="45"/>
      <c r="C292" s="45"/>
      <c r="F292" s="42"/>
      <c r="G292" s="42"/>
    </row>
    <row r="293" spans="2:7" s="50" customFormat="1" x14ac:dyDescent="0.3">
      <c r="B293" s="45"/>
      <c r="C293" s="45"/>
      <c r="F293" s="42"/>
      <c r="G293" s="42"/>
    </row>
    <row r="294" spans="2:7" s="50" customFormat="1" x14ac:dyDescent="0.3">
      <c r="B294" s="45"/>
      <c r="C294" s="45"/>
      <c r="F294" s="42"/>
      <c r="G294" s="42"/>
    </row>
    <row r="295" spans="2:7" s="50" customFormat="1" x14ac:dyDescent="0.3">
      <c r="B295" s="45"/>
      <c r="C295" s="45"/>
      <c r="F295" s="42"/>
      <c r="G295" s="42"/>
    </row>
    <row r="296" spans="2:7" s="50" customFormat="1" x14ac:dyDescent="0.3">
      <c r="B296" s="45"/>
      <c r="C296" s="45"/>
      <c r="F296" s="42"/>
      <c r="G296" s="42"/>
    </row>
    <row r="297" spans="2:7" s="50" customFormat="1" x14ac:dyDescent="0.3">
      <c r="B297" s="45"/>
      <c r="C297" s="45"/>
      <c r="F297" s="42"/>
      <c r="G297" s="42"/>
    </row>
    <row r="298" spans="2:7" s="50" customFormat="1" x14ac:dyDescent="0.3">
      <c r="B298" s="45"/>
      <c r="C298" s="45"/>
      <c r="F298" s="42"/>
      <c r="G298" s="42"/>
    </row>
    <row r="299" spans="2:7" s="50" customFormat="1" x14ac:dyDescent="0.3">
      <c r="B299" s="45"/>
      <c r="C299" s="45"/>
      <c r="F299" s="42"/>
      <c r="G299" s="42"/>
    </row>
    <row r="300" spans="2:7" s="50" customFormat="1" x14ac:dyDescent="0.3">
      <c r="B300" s="45"/>
      <c r="C300" s="45"/>
      <c r="F300" s="42"/>
      <c r="G300" s="42"/>
    </row>
    <row r="301" spans="2:7" s="50" customFormat="1" x14ac:dyDescent="0.3">
      <c r="B301" s="45"/>
      <c r="C301" s="45"/>
      <c r="F301" s="42"/>
      <c r="G301" s="42"/>
    </row>
    <row r="302" spans="2:7" s="50" customFormat="1" x14ac:dyDescent="0.3">
      <c r="B302" s="45"/>
      <c r="C302" s="45"/>
      <c r="F302" s="42"/>
      <c r="G302" s="42"/>
    </row>
    <row r="303" spans="2:7" s="50" customFormat="1" x14ac:dyDescent="0.3">
      <c r="B303" s="45"/>
      <c r="C303" s="45"/>
      <c r="F303" s="42"/>
      <c r="G303" s="42"/>
    </row>
    <row r="304" spans="2:7" s="50" customFormat="1" x14ac:dyDescent="0.3">
      <c r="B304" s="45"/>
      <c r="C304" s="45"/>
      <c r="F304" s="42"/>
      <c r="G304" s="42"/>
    </row>
    <row r="305" spans="2:7" s="50" customFormat="1" x14ac:dyDescent="0.3">
      <c r="B305" s="45"/>
      <c r="C305" s="45"/>
      <c r="F305" s="42"/>
      <c r="G305" s="42"/>
    </row>
    <row r="306" spans="2:7" s="50" customFormat="1" x14ac:dyDescent="0.3">
      <c r="B306" s="45"/>
      <c r="C306" s="45"/>
      <c r="F306" s="42"/>
      <c r="G306" s="42"/>
    </row>
    <row r="307" spans="2:7" s="50" customFormat="1" x14ac:dyDescent="0.3">
      <c r="B307" s="45"/>
      <c r="C307" s="45"/>
      <c r="F307" s="42"/>
      <c r="G307" s="42"/>
    </row>
    <row r="308" spans="2:7" s="50" customFormat="1" x14ac:dyDescent="0.3">
      <c r="B308" s="45"/>
      <c r="C308" s="45"/>
      <c r="F308" s="42"/>
      <c r="G308" s="42"/>
    </row>
    <row r="309" spans="2:7" s="50" customFormat="1" x14ac:dyDescent="0.3">
      <c r="B309" s="45"/>
      <c r="C309" s="45"/>
      <c r="F309" s="42"/>
      <c r="G309" s="42"/>
    </row>
    <row r="310" spans="2:7" s="50" customFormat="1" x14ac:dyDescent="0.3">
      <c r="B310" s="45"/>
      <c r="C310" s="45"/>
      <c r="F310" s="42"/>
      <c r="G310" s="42"/>
    </row>
    <row r="311" spans="2:7" s="50" customFormat="1" x14ac:dyDescent="0.3">
      <c r="B311" s="45"/>
      <c r="C311" s="45"/>
      <c r="F311" s="42"/>
      <c r="G311" s="42"/>
    </row>
    <row r="312" spans="2:7" s="50" customFormat="1" x14ac:dyDescent="0.3">
      <c r="B312" s="45"/>
      <c r="C312" s="45"/>
      <c r="F312" s="42"/>
      <c r="G312" s="42"/>
    </row>
    <row r="313" spans="2:7" s="50" customFormat="1" x14ac:dyDescent="0.3">
      <c r="B313" s="45"/>
      <c r="C313" s="45"/>
      <c r="F313" s="42"/>
      <c r="G313" s="42"/>
    </row>
    <row r="314" spans="2:7" s="50" customFormat="1" x14ac:dyDescent="0.3">
      <c r="B314" s="45"/>
      <c r="C314" s="45"/>
      <c r="F314" s="42"/>
      <c r="G314" s="42"/>
    </row>
    <row r="315" spans="2:7" s="50" customFormat="1" x14ac:dyDescent="0.3">
      <c r="B315" s="45"/>
      <c r="C315" s="45"/>
      <c r="F315" s="42"/>
      <c r="G315" s="42"/>
    </row>
    <row r="316" spans="2:7" s="50" customFormat="1" x14ac:dyDescent="0.3">
      <c r="B316" s="45"/>
      <c r="C316" s="45"/>
      <c r="F316" s="42"/>
      <c r="G316" s="42"/>
    </row>
    <row r="317" spans="2:7" s="50" customFormat="1" x14ac:dyDescent="0.3">
      <c r="B317" s="45"/>
      <c r="C317" s="45"/>
      <c r="F317" s="42"/>
      <c r="G317" s="42"/>
    </row>
    <row r="318" spans="2:7" s="50" customFormat="1" x14ac:dyDescent="0.3">
      <c r="B318" s="45"/>
      <c r="C318" s="45"/>
      <c r="F318" s="42"/>
      <c r="G318" s="42"/>
    </row>
    <row r="319" spans="2:7" s="50" customFormat="1" x14ac:dyDescent="0.3">
      <c r="B319" s="45"/>
      <c r="C319" s="45"/>
      <c r="F319" s="42"/>
      <c r="G319" s="42"/>
    </row>
    <row r="320" spans="2:7" s="50" customFormat="1" x14ac:dyDescent="0.3">
      <c r="B320" s="45"/>
      <c r="C320" s="45"/>
      <c r="F320" s="42"/>
      <c r="G320" s="42"/>
    </row>
    <row r="321" spans="2:7" s="50" customFormat="1" x14ac:dyDescent="0.3">
      <c r="B321" s="45"/>
      <c r="C321" s="45"/>
      <c r="F321" s="42"/>
      <c r="G321" s="42"/>
    </row>
    <row r="322" spans="2:7" s="50" customFormat="1" x14ac:dyDescent="0.3">
      <c r="B322" s="45"/>
      <c r="C322" s="45"/>
      <c r="F322" s="42"/>
      <c r="G322" s="42"/>
    </row>
    <row r="323" spans="2:7" s="50" customFormat="1" x14ac:dyDescent="0.3">
      <c r="B323" s="45"/>
      <c r="C323" s="45"/>
      <c r="F323" s="42"/>
      <c r="G323" s="42"/>
    </row>
    <row r="324" spans="2:7" s="50" customFormat="1" x14ac:dyDescent="0.3">
      <c r="B324" s="45"/>
      <c r="C324" s="45"/>
      <c r="F324" s="42"/>
      <c r="G324" s="42"/>
    </row>
    <row r="325" spans="2:7" s="50" customFormat="1" x14ac:dyDescent="0.3">
      <c r="B325" s="45"/>
      <c r="C325" s="45"/>
      <c r="F325" s="42"/>
      <c r="G325" s="42"/>
    </row>
    <row r="326" spans="2:7" s="50" customFormat="1" x14ac:dyDescent="0.3">
      <c r="B326" s="45"/>
      <c r="C326" s="45"/>
      <c r="F326" s="42"/>
      <c r="G326" s="42"/>
    </row>
    <row r="327" spans="2:7" s="50" customFormat="1" x14ac:dyDescent="0.3">
      <c r="B327" s="45"/>
      <c r="C327" s="45"/>
      <c r="F327" s="42"/>
      <c r="G327" s="42"/>
    </row>
    <row r="328" spans="2:7" s="50" customFormat="1" x14ac:dyDescent="0.3">
      <c r="B328" s="45"/>
      <c r="C328" s="45"/>
      <c r="F328" s="42"/>
      <c r="G328" s="42"/>
    </row>
    <row r="329" spans="2:7" s="50" customFormat="1" x14ac:dyDescent="0.3">
      <c r="B329" s="45"/>
      <c r="C329" s="45"/>
      <c r="F329" s="42"/>
      <c r="G329" s="42"/>
    </row>
    <row r="330" spans="2:7" s="50" customFormat="1" x14ac:dyDescent="0.3">
      <c r="B330" s="45"/>
      <c r="C330" s="45"/>
      <c r="F330" s="42"/>
      <c r="G330" s="42"/>
    </row>
    <row r="331" spans="2:7" s="50" customFormat="1" x14ac:dyDescent="0.3">
      <c r="B331" s="45"/>
      <c r="C331" s="45"/>
      <c r="F331" s="42"/>
      <c r="G331" s="42"/>
    </row>
    <row r="332" spans="2:7" s="50" customFormat="1" x14ac:dyDescent="0.3">
      <c r="B332" s="45"/>
      <c r="C332" s="45"/>
      <c r="F332" s="42"/>
      <c r="G332" s="42"/>
    </row>
    <row r="333" spans="2:7" s="50" customFormat="1" x14ac:dyDescent="0.3">
      <c r="B333" s="45"/>
      <c r="C333" s="45"/>
      <c r="F333" s="42"/>
      <c r="G333" s="42"/>
    </row>
    <row r="334" spans="2:7" s="50" customFormat="1" x14ac:dyDescent="0.3">
      <c r="B334" s="45"/>
      <c r="C334" s="45"/>
      <c r="F334" s="42"/>
      <c r="G334" s="42"/>
    </row>
    <row r="335" spans="2:7" s="50" customFormat="1" x14ac:dyDescent="0.3">
      <c r="B335" s="45"/>
      <c r="C335" s="45"/>
      <c r="F335" s="42"/>
      <c r="G335" s="42"/>
    </row>
    <row r="336" spans="2:7" s="50" customFormat="1" x14ac:dyDescent="0.3">
      <c r="B336" s="45"/>
      <c r="C336" s="45"/>
      <c r="F336" s="42"/>
      <c r="G336" s="42"/>
    </row>
    <row r="337" spans="2:7" s="50" customFormat="1" x14ac:dyDescent="0.3">
      <c r="B337" s="45"/>
      <c r="C337" s="45"/>
      <c r="F337" s="42"/>
      <c r="G337" s="42"/>
    </row>
    <row r="338" spans="2:7" s="50" customFormat="1" x14ac:dyDescent="0.3">
      <c r="B338" s="45"/>
      <c r="C338" s="45"/>
      <c r="F338" s="42"/>
      <c r="G338" s="42"/>
    </row>
    <row r="339" spans="2:7" s="50" customFormat="1" x14ac:dyDescent="0.3">
      <c r="B339" s="45"/>
      <c r="C339" s="45"/>
      <c r="F339" s="42"/>
      <c r="G339" s="42"/>
    </row>
    <row r="340" spans="2:7" s="50" customFormat="1" x14ac:dyDescent="0.3">
      <c r="B340" s="45"/>
      <c r="C340" s="45"/>
      <c r="F340" s="42"/>
      <c r="G340" s="42"/>
    </row>
    <row r="341" spans="2:7" s="50" customFormat="1" x14ac:dyDescent="0.3">
      <c r="B341" s="45"/>
      <c r="C341" s="45"/>
      <c r="F341" s="42"/>
      <c r="G341" s="42"/>
    </row>
    <row r="342" spans="2:7" s="50" customFormat="1" x14ac:dyDescent="0.3">
      <c r="B342" s="45"/>
      <c r="C342" s="45"/>
      <c r="F342" s="42"/>
      <c r="G342" s="42"/>
    </row>
    <row r="343" spans="2:7" s="50" customFormat="1" x14ac:dyDescent="0.3">
      <c r="B343" s="45"/>
      <c r="C343" s="45"/>
      <c r="F343" s="42"/>
      <c r="G343" s="42"/>
    </row>
    <row r="344" spans="2:7" s="50" customFormat="1" x14ac:dyDescent="0.3">
      <c r="B344" s="45"/>
      <c r="C344" s="45"/>
      <c r="F344" s="42"/>
      <c r="G344" s="42"/>
    </row>
    <row r="345" spans="2:7" s="50" customFormat="1" x14ac:dyDescent="0.3">
      <c r="B345" s="45"/>
      <c r="C345" s="45"/>
      <c r="F345" s="42"/>
      <c r="G345" s="42"/>
    </row>
    <row r="346" spans="2:7" s="50" customFormat="1" x14ac:dyDescent="0.3">
      <c r="B346" s="45"/>
      <c r="C346" s="45"/>
      <c r="F346" s="42"/>
      <c r="G346" s="42"/>
    </row>
    <row r="347" spans="2:7" s="50" customFormat="1" x14ac:dyDescent="0.3">
      <c r="B347" s="45"/>
      <c r="C347" s="45"/>
      <c r="F347" s="42"/>
      <c r="G347" s="42"/>
    </row>
    <row r="348" spans="2:7" s="50" customFormat="1" x14ac:dyDescent="0.3">
      <c r="B348" s="45"/>
      <c r="C348" s="45"/>
      <c r="F348" s="42"/>
      <c r="G348" s="42"/>
    </row>
    <row r="349" spans="2:7" s="50" customFormat="1" x14ac:dyDescent="0.3">
      <c r="B349" s="45"/>
      <c r="C349" s="45"/>
      <c r="F349" s="42"/>
      <c r="G349" s="42"/>
    </row>
    <row r="350" spans="2:7" s="50" customFormat="1" x14ac:dyDescent="0.3">
      <c r="B350" s="45"/>
      <c r="C350" s="45"/>
      <c r="F350" s="42"/>
      <c r="G350" s="42"/>
    </row>
    <row r="351" spans="2:7" s="50" customFormat="1" x14ac:dyDescent="0.3">
      <c r="B351" s="45"/>
      <c r="C351" s="45"/>
      <c r="F351" s="42"/>
      <c r="G351" s="42"/>
    </row>
    <row r="352" spans="2:7" s="50" customFormat="1" x14ac:dyDescent="0.3">
      <c r="B352" s="45"/>
      <c r="C352" s="45"/>
      <c r="F352" s="42"/>
      <c r="G352" s="42"/>
    </row>
    <row r="353" spans="2:7" s="50" customFormat="1" x14ac:dyDescent="0.3">
      <c r="B353" s="45"/>
      <c r="C353" s="45"/>
      <c r="F353" s="42"/>
      <c r="G353" s="42"/>
    </row>
    <row r="354" spans="2:7" s="50" customFormat="1" x14ac:dyDescent="0.3">
      <c r="B354" s="45"/>
      <c r="C354" s="45"/>
      <c r="F354" s="42"/>
      <c r="G354" s="42"/>
    </row>
    <row r="355" spans="2:7" s="50" customFormat="1" x14ac:dyDescent="0.3">
      <c r="B355" s="45"/>
      <c r="C355" s="45"/>
      <c r="F355" s="42"/>
      <c r="G355" s="42"/>
    </row>
    <row r="356" spans="2:7" s="50" customFormat="1" x14ac:dyDescent="0.3">
      <c r="B356" s="45"/>
      <c r="C356" s="45"/>
      <c r="F356" s="42"/>
      <c r="G356" s="42"/>
    </row>
    <row r="357" spans="2:7" s="50" customFormat="1" x14ac:dyDescent="0.3">
      <c r="B357" s="45"/>
      <c r="C357" s="45"/>
      <c r="F357" s="42"/>
      <c r="G357" s="42"/>
    </row>
    <row r="358" spans="2:7" s="50" customFormat="1" x14ac:dyDescent="0.3">
      <c r="B358" s="45"/>
      <c r="C358" s="45"/>
      <c r="F358" s="42"/>
      <c r="G358" s="42"/>
    </row>
    <row r="359" spans="2:7" s="50" customFormat="1" x14ac:dyDescent="0.3">
      <c r="B359" s="45"/>
      <c r="C359" s="45"/>
      <c r="F359" s="42"/>
      <c r="G359" s="42"/>
    </row>
    <row r="360" spans="2:7" s="50" customFormat="1" x14ac:dyDescent="0.3">
      <c r="B360" s="45"/>
      <c r="C360" s="45"/>
      <c r="F360" s="42"/>
      <c r="G360" s="42"/>
    </row>
    <row r="361" spans="2:7" s="50" customFormat="1" x14ac:dyDescent="0.3">
      <c r="B361" s="45"/>
      <c r="C361" s="45"/>
      <c r="F361" s="42"/>
      <c r="G361" s="42"/>
    </row>
    <row r="362" spans="2:7" s="50" customFormat="1" x14ac:dyDescent="0.3">
      <c r="B362" s="45"/>
      <c r="C362" s="45"/>
      <c r="F362" s="42"/>
      <c r="G362" s="42"/>
    </row>
    <row r="363" spans="2:7" s="50" customFormat="1" x14ac:dyDescent="0.3">
      <c r="B363" s="45"/>
      <c r="C363" s="45"/>
      <c r="F363" s="42"/>
      <c r="G363" s="42"/>
    </row>
    <row r="364" spans="2:7" s="50" customFormat="1" x14ac:dyDescent="0.3">
      <c r="B364" s="45"/>
      <c r="C364" s="45"/>
      <c r="F364" s="42"/>
      <c r="G364" s="42"/>
    </row>
    <row r="365" spans="2:7" s="50" customFormat="1" x14ac:dyDescent="0.3">
      <c r="B365" s="45"/>
      <c r="C365" s="45"/>
      <c r="F365" s="42"/>
      <c r="G365" s="42"/>
    </row>
    <row r="366" spans="2:7" s="50" customFormat="1" x14ac:dyDescent="0.3">
      <c r="B366" s="45"/>
      <c r="C366" s="45"/>
      <c r="F366" s="42"/>
      <c r="G366" s="42"/>
    </row>
    <row r="367" spans="2:7" s="50" customFormat="1" x14ac:dyDescent="0.3">
      <c r="B367" s="45"/>
      <c r="C367" s="45"/>
      <c r="F367" s="42"/>
      <c r="G367" s="42"/>
    </row>
    <row r="368" spans="2:7" s="50" customFormat="1" x14ac:dyDescent="0.3">
      <c r="B368" s="45"/>
      <c r="C368" s="45"/>
      <c r="F368" s="42"/>
      <c r="G368" s="42"/>
    </row>
    <row r="369" spans="2:7" s="50" customFormat="1" x14ac:dyDescent="0.3">
      <c r="B369" s="45"/>
      <c r="C369" s="45"/>
      <c r="F369" s="42"/>
      <c r="G369" s="42"/>
    </row>
    <row r="370" spans="2:7" s="50" customFormat="1" x14ac:dyDescent="0.3">
      <c r="B370" s="45"/>
      <c r="C370" s="45"/>
      <c r="F370" s="42"/>
      <c r="G370" s="42"/>
    </row>
    <row r="371" spans="2:7" s="50" customFormat="1" x14ac:dyDescent="0.3">
      <c r="B371" s="45"/>
      <c r="C371" s="45"/>
      <c r="F371" s="42"/>
      <c r="G371" s="42"/>
    </row>
    <row r="372" spans="2:7" s="50" customFormat="1" x14ac:dyDescent="0.3">
      <c r="B372" s="45"/>
      <c r="C372" s="45"/>
      <c r="F372" s="42"/>
      <c r="G372" s="42"/>
    </row>
    <row r="373" spans="2:7" s="50" customFormat="1" x14ac:dyDescent="0.3">
      <c r="B373" s="45"/>
      <c r="C373" s="45"/>
      <c r="F373" s="42"/>
      <c r="G373" s="42"/>
    </row>
    <row r="374" spans="2:7" s="50" customFormat="1" x14ac:dyDescent="0.3">
      <c r="B374" s="45"/>
      <c r="C374" s="45"/>
      <c r="F374" s="42"/>
      <c r="G374" s="42"/>
    </row>
    <row r="375" spans="2:7" s="50" customFormat="1" x14ac:dyDescent="0.3">
      <c r="B375" s="45"/>
      <c r="C375" s="45"/>
      <c r="F375" s="42"/>
      <c r="G375" s="42"/>
    </row>
    <row r="376" spans="2:7" s="50" customFormat="1" x14ac:dyDescent="0.3">
      <c r="B376" s="45"/>
      <c r="C376" s="45"/>
      <c r="F376" s="42"/>
      <c r="G376" s="42"/>
    </row>
    <row r="377" spans="2:7" s="50" customFormat="1" x14ac:dyDescent="0.3">
      <c r="B377" s="45"/>
      <c r="C377" s="45"/>
      <c r="F377" s="42"/>
      <c r="G377" s="42"/>
    </row>
    <row r="378" spans="2:7" s="50" customFormat="1" x14ac:dyDescent="0.3">
      <c r="B378" s="45"/>
      <c r="C378" s="45"/>
      <c r="F378" s="42"/>
      <c r="G378" s="42"/>
    </row>
    <row r="379" spans="2:7" s="50" customFormat="1" x14ac:dyDescent="0.3">
      <c r="B379" s="45"/>
      <c r="C379" s="45"/>
      <c r="F379" s="42"/>
      <c r="G379" s="42"/>
    </row>
    <row r="380" spans="2:7" s="50" customFormat="1" x14ac:dyDescent="0.3">
      <c r="B380" s="45"/>
      <c r="C380" s="45"/>
      <c r="F380" s="42"/>
      <c r="G380" s="42"/>
    </row>
    <row r="381" spans="2:7" s="50" customFormat="1" x14ac:dyDescent="0.3">
      <c r="B381" s="45"/>
      <c r="C381" s="45"/>
      <c r="F381" s="42"/>
      <c r="G381" s="42"/>
    </row>
    <row r="382" spans="2:7" s="50" customFormat="1" x14ac:dyDescent="0.3">
      <c r="B382" s="45"/>
      <c r="C382" s="45"/>
      <c r="F382" s="42"/>
      <c r="G382" s="42"/>
    </row>
    <row r="383" spans="2:7" s="50" customFormat="1" x14ac:dyDescent="0.3">
      <c r="B383" s="45"/>
      <c r="C383" s="45"/>
      <c r="F383" s="42"/>
      <c r="G383" s="42"/>
    </row>
    <row r="384" spans="2:7" s="50" customFormat="1" x14ac:dyDescent="0.3">
      <c r="B384" s="45"/>
      <c r="C384" s="45"/>
      <c r="F384" s="42"/>
      <c r="G384" s="42"/>
    </row>
    <row r="385" spans="2:7" s="50" customFormat="1" x14ac:dyDescent="0.3">
      <c r="B385" s="45"/>
      <c r="C385" s="45"/>
      <c r="F385" s="42"/>
      <c r="G385" s="42"/>
    </row>
    <row r="386" spans="2:7" s="50" customFormat="1" x14ac:dyDescent="0.3">
      <c r="B386" s="45"/>
      <c r="C386" s="45"/>
      <c r="F386" s="42"/>
      <c r="G386" s="42"/>
    </row>
    <row r="387" spans="2:7" s="50" customFormat="1" x14ac:dyDescent="0.3">
      <c r="B387" s="45"/>
      <c r="C387" s="45"/>
      <c r="F387" s="42"/>
      <c r="G387" s="42"/>
    </row>
    <row r="388" spans="2:7" s="50" customFormat="1" x14ac:dyDescent="0.3">
      <c r="B388" s="45"/>
      <c r="C388" s="45"/>
      <c r="F388" s="42"/>
      <c r="G388" s="42"/>
    </row>
    <row r="389" spans="2:7" s="50" customFormat="1" x14ac:dyDescent="0.3">
      <c r="B389" s="45"/>
      <c r="C389" s="45"/>
      <c r="F389" s="42"/>
      <c r="G389" s="42"/>
    </row>
    <row r="390" spans="2:7" s="50" customFormat="1" x14ac:dyDescent="0.3">
      <c r="B390" s="45"/>
      <c r="C390" s="45"/>
      <c r="F390" s="42"/>
      <c r="G390" s="42"/>
    </row>
    <row r="391" spans="2:7" s="50" customFormat="1" x14ac:dyDescent="0.3">
      <c r="B391" s="45"/>
      <c r="C391" s="45"/>
      <c r="F391" s="42"/>
      <c r="G391" s="42"/>
    </row>
    <row r="392" spans="2:7" s="50" customFormat="1" x14ac:dyDescent="0.3">
      <c r="B392" s="45"/>
      <c r="C392" s="45"/>
      <c r="F392" s="42"/>
      <c r="G392" s="42"/>
    </row>
    <row r="393" spans="2:7" s="50" customFormat="1" x14ac:dyDescent="0.3">
      <c r="B393" s="45"/>
      <c r="C393" s="45"/>
      <c r="F393" s="42"/>
      <c r="G393" s="42"/>
    </row>
    <row r="394" spans="2:7" s="50" customFormat="1" x14ac:dyDescent="0.3">
      <c r="B394" s="45"/>
      <c r="C394" s="45"/>
      <c r="F394" s="42"/>
      <c r="G394" s="42"/>
    </row>
    <row r="395" spans="2:7" s="50" customFormat="1" x14ac:dyDescent="0.3">
      <c r="B395" s="45"/>
      <c r="C395" s="45"/>
      <c r="F395" s="42"/>
      <c r="G395" s="42"/>
    </row>
    <row r="396" spans="2:7" s="50" customFormat="1" x14ac:dyDescent="0.3">
      <c r="B396" s="45"/>
      <c r="C396" s="45"/>
      <c r="F396" s="42"/>
      <c r="G396" s="42"/>
    </row>
    <row r="397" spans="2:7" s="50" customFormat="1" x14ac:dyDescent="0.3">
      <c r="B397" s="45"/>
      <c r="C397" s="45"/>
      <c r="F397" s="42"/>
      <c r="G397" s="42"/>
    </row>
    <row r="398" spans="2:7" s="50" customFormat="1" x14ac:dyDescent="0.3">
      <c r="B398" s="45"/>
      <c r="C398" s="45"/>
      <c r="F398" s="42"/>
      <c r="G398" s="42"/>
    </row>
    <row r="399" spans="2:7" s="50" customFormat="1" x14ac:dyDescent="0.3">
      <c r="B399" s="45"/>
      <c r="C399" s="45"/>
      <c r="F399" s="42"/>
      <c r="G399" s="42"/>
    </row>
    <row r="400" spans="2:7" s="50" customFormat="1" x14ac:dyDescent="0.3">
      <c r="B400" s="45"/>
      <c r="C400" s="45"/>
      <c r="F400" s="42"/>
      <c r="G400" s="42"/>
    </row>
    <row r="401" spans="2:7" s="50" customFormat="1" x14ac:dyDescent="0.3">
      <c r="B401" s="45"/>
      <c r="C401" s="45"/>
      <c r="F401" s="42"/>
      <c r="G401" s="42"/>
    </row>
    <row r="402" spans="2:7" s="50" customFormat="1" x14ac:dyDescent="0.3">
      <c r="B402" s="45"/>
      <c r="C402" s="45"/>
      <c r="F402" s="42"/>
      <c r="G402" s="42"/>
    </row>
    <row r="403" spans="2:7" s="50" customFormat="1" x14ac:dyDescent="0.3">
      <c r="B403" s="45"/>
      <c r="C403" s="45"/>
      <c r="F403" s="42"/>
      <c r="G403" s="42"/>
    </row>
    <row r="404" spans="2:7" s="50" customFormat="1" x14ac:dyDescent="0.3">
      <c r="B404" s="45"/>
      <c r="C404" s="45"/>
      <c r="F404" s="42"/>
      <c r="G404" s="42"/>
    </row>
    <row r="405" spans="2:7" s="50" customFormat="1" x14ac:dyDescent="0.3">
      <c r="B405" s="45"/>
      <c r="C405" s="45"/>
      <c r="F405" s="42"/>
      <c r="G405" s="42"/>
    </row>
    <row r="406" spans="2:7" s="50" customFormat="1" x14ac:dyDescent="0.3">
      <c r="B406" s="45"/>
      <c r="C406" s="45"/>
      <c r="F406" s="42"/>
      <c r="G406" s="42"/>
    </row>
    <row r="407" spans="2:7" s="50" customFormat="1" x14ac:dyDescent="0.3">
      <c r="B407" s="45"/>
      <c r="C407" s="45"/>
      <c r="F407" s="42"/>
      <c r="G407" s="42"/>
    </row>
    <row r="408" spans="2:7" s="50" customFormat="1" x14ac:dyDescent="0.3">
      <c r="B408" s="45"/>
      <c r="C408" s="45"/>
      <c r="F408" s="42"/>
      <c r="G408" s="42"/>
    </row>
    <row r="409" spans="2:7" s="50" customFormat="1" x14ac:dyDescent="0.3">
      <c r="B409" s="45"/>
      <c r="C409" s="45"/>
      <c r="F409" s="42"/>
      <c r="G409" s="42"/>
    </row>
    <row r="410" spans="2:7" s="50" customFormat="1" x14ac:dyDescent="0.3">
      <c r="B410" s="45"/>
      <c r="C410" s="45"/>
      <c r="F410" s="42"/>
      <c r="G410" s="42"/>
    </row>
    <row r="411" spans="2:7" s="50" customFormat="1" x14ac:dyDescent="0.3">
      <c r="B411" s="45"/>
      <c r="C411" s="45"/>
      <c r="F411" s="42"/>
      <c r="G411" s="42"/>
    </row>
    <row r="412" spans="2:7" s="50" customFormat="1" x14ac:dyDescent="0.3">
      <c r="B412" s="45"/>
      <c r="C412" s="45"/>
      <c r="F412" s="42"/>
      <c r="G412" s="42"/>
    </row>
    <row r="413" spans="2:7" s="50" customFormat="1" x14ac:dyDescent="0.3">
      <c r="B413" s="45"/>
      <c r="C413" s="45"/>
      <c r="F413" s="42"/>
      <c r="G413" s="42"/>
    </row>
    <row r="414" spans="2:7" s="50" customFormat="1" x14ac:dyDescent="0.3">
      <c r="B414" s="45"/>
      <c r="C414" s="45"/>
      <c r="F414" s="42"/>
      <c r="G414" s="42"/>
    </row>
    <row r="415" spans="2:7" s="50" customFormat="1" x14ac:dyDescent="0.3">
      <c r="B415" s="45"/>
      <c r="C415" s="45"/>
      <c r="F415" s="42"/>
      <c r="G415" s="42"/>
    </row>
    <row r="416" spans="2:7" s="50" customFormat="1" x14ac:dyDescent="0.3">
      <c r="B416" s="45"/>
      <c r="C416" s="45"/>
      <c r="F416" s="42"/>
      <c r="G416" s="42"/>
    </row>
    <row r="417" spans="2:7" s="50" customFormat="1" x14ac:dyDescent="0.3">
      <c r="B417" s="45"/>
      <c r="C417" s="45"/>
      <c r="F417" s="42"/>
      <c r="G417" s="42"/>
    </row>
    <row r="418" spans="2:7" s="50" customFormat="1" x14ac:dyDescent="0.3">
      <c r="B418" s="45"/>
      <c r="C418" s="45"/>
      <c r="F418" s="42"/>
      <c r="G418" s="42"/>
    </row>
    <row r="419" spans="2:7" s="50" customFormat="1" x14ac:dyDescent="0.3">
      <c r="B419" s="45"/>
      <c r="C419" s="45"/>
      <c r="F419" s="42"/>
      <c r="G419" s="42"/>
    </row>
    <row r="420" spans="2:7" s="50" customFormat="1" x14ac:dyDescent="0.3">
      <c r="B420" s="45"/>
      <c r="C420" s="45"/>
      <c r="F420" s="42"/>
      <c r="G420" s="42"/>
    </row>
    <row r="421" spans="2:7" s="50" customFormat="1" x14ac:dyDescent="0.3">
      <c r="B421" s="45"/>
      <c r="C421" s="45"/>
      <c r="F421" s="42"/>
      <c r="G421" s="42"/>
    </row>
    <row r="422" spans="2:7" s="50" customFormat="1" x14ac:dyDescent="0.3">
      <c r="B422" s="45"/>
      <c r="C422" s="45"/>
      <c r="F422" s="42"/>
      <c r="G422" s="42"/>
    </row>
    <row r="423" spans="2:7" s="50" customFormat="1" x14ac:dyDescent="0.3">
      <c r="B423" s="45"/>
      <c r="C423" s="45"/>
      <c r="F423" s="42"/>
      <c r="G423" s="42"/>
    </row>
    <row r="424" spans="2:7" s="50" customFormat="1" x14ac:dyDescent="0.3">
      <c r="B424" s="45"/>
      <c r="C424" s="45"/>
      <c r="F424" s="42"/>
      <c r="G424" s="42"/>
    </row>
    <row r="425" spans="2:7" s="50" customFormat="1" x14ac:dyDescent="0.3">
      <c r="B425" s="45"/>
      <c r="C425" s="45"/>
      <c r="F425" s="42"/>
      <c r="G425" s="42"/>
    </row>
    <row r="426" spans="2:7" s="50" customFormat="1" x14ac:dyDescent="0.3">
      <c r="B426" s="45"/>
      <c r="C426" s="45"/>
      <c r="F426" s="42"/>
      <c r="G426" s="42"/>
    </row>
    <row r="427" spans="2:7" s="50" customFormat="1" x14ac:dyDescent="0.3">
      <c r="B427" s="45"/>
      <c r="C427" s="45"/>
      <c r="F427" s="42"/>
      <c r="G427" s="42"/>
    </row>
    <row r="428" spans="2:7" s="50" customFormat="1" x14ac:dyDescent="0.3">
      <c r="B428" s="45"/>
      <c r="C428" s="45"/>
      <c r="F428" s="42"/>
      <c r="G428" s="42"/>
    </row>
    <row r="429" spans="2:7" s="50" customFormat="1" x14ac:dyDescent="0.3">
      <c r="B429" s="45"/>
      <c r="C429" s="45"/>
      <c r="F429" s="42"/>
      <c r="G429" s="42"/>
    </row>
    <row r="430" spans="2:7" s="50" customFormat="1" x14ac:dyDescent="0.3">
      <c r="B430" s="45"/>
      <c r="C430" s="45"/>
      <c r="F430" s="42"/>
      <c r="G430" s="42"/>
    </row>
    <row r="431" spans="2:7" s="50" customFormat="1" x14ac:dyDescent="0.3">
      <c r="B431" s="45"/>
      <c r="C431" s="45"/>
      <c r="F431" s="42"/>
      <c r="G431" s="42"/>
    </row>
    <row r="432" spans="2:7" s="50" customFormat="1" x14ac:dyDescent="0.3">
      <c r="B432" s="45"/>
      <c r="C432" s="45"/>
      <c r="F432" s="42"/>
      <c r="G432" s="42"/>
    </row>
    <row r="433" spans="2:7" s="50" customFormat="1" x14ac:dyDescent="0.3">
      <c r="B433" s="45"/>
      <c r="C433" s="45"/>
      <c r="F433" s="42"/>
      <c r="G433" s="42"/>
    </row>
    <row r="434" spans="2:7" s="50" customFormat="1" x14ac:dyDescent="0.3">
      <c r="B434" s="45"/>
      <c r="C434" s="45"/>
      <c r="F434" s="42"/>
      <c r="G434" s="42"/>
    </row>
    <row r="435" spans="2:7" s="50" customFormat="1" x14ac:dyDescent="0.3">
      <c r="B435" s="45"/>
      <c r="C435" s="45"/>
      <c r="F435" s="42"/>
      <c r="G435" s="42"/>
    </row>
    <row r="436" spans="2:7" s="50" customFormat="1" x14ac:dyDescent="0.3">
      <c r="B436" s="45"/>
      <c r="C436" s="45"/>
      <c r="F436" s="42"/>
      <c r="G436" s="42"/>
    </row>
    <row r="437" spans="2:7" s="50" customFormat="1" x14ac:dyDescent="0.3">
      <c r="B437" s="45"/>
      <c r="C437" s="45"/>
      <c r="F437" s="42"/>
      <c r="G437" s="42"/>
    </row>
    <row r="438" spans="2:7" s="50" customFormat="1" x14ac:dyDescent="0.3">
      <c r="B438" s="45"/>
      <c r="C438" s="45"/>
      <c r="F438" s="42"/>
      <c r="G438" s="42"/>
    </row>
    <row r="439" spans="2:7" s="50" customFormat="1" x14ac:dyDescent="0.3">
      <c r="B439" s="45"/>
      <c r="C439" s="45"/>
      <c r="F439" s="42"/>
      <c r="G439" s="42"/>
    </row>
    <row r="440" spans="2:7" s="50" customFormat="1" x14ac:dyDescent="0.3">
      <c r="B440" s="45"/>
      <c r="C440" s="45"/>
      <c r="F440" s="42"/>
      <c r="G440" s="42"/>
    </row>
    <row r="441" spans="2:7" s="50" customFormat="1" x14ac:dyDescent="0.3">
      <c r="B441" s="45"/>
      <c r="C441" s="45"/>
      <c r="F441" s="42"/>
      <c r="G441" s="42"/>
    </row>
    <row r="442" spans="2:7" s="50" customFormat="1" x14ac:dyDescent="0.3">
      <c r="B442" s="45"/>
      <c r="C442" s="45"/>
      <c r="F442" s="42"/>
      <c r="G442" s="42"/>
    </row>
    <row r="443" spans="2:7" s="50" customFormat="1" x14ac:dyDescent="0.3">
      <c r="B443" s="45"/>
      <c r="C443" s="45"/>
      <c r="F443" s="42"/>
      <c r="G443" s="42"/>
    </row>
    <row r="444" spans="2:7" s="50" customFormat="1" x14ac:dyDescent="0.3">
      <c r="B444" s="45"/>
      <c r="C444" s="45"/>
      <c r="F444" s="42"/>
      <c r="G444" s="42"/>
    </row>
    <row r="445" spans="2:7" s="50" customFormat="1" x14ac:dyDescent="0.3">
      <c r="B445" s="45"/>
      <c r="C445" s="45"/>
      <c r="F445" s="42"/>
      <c r="G445" s="42"/>
    </row>
    <row r="446" spans="2:7" s="50" customFormat="1" x14ac:dyDescent="0.3">
      <c r="B446" s="45"/>
      <c r="C446" s="45"/>
      <c r="F446" s="42"/>
      <c r="G446" s="42"/>
    </row>
    <row r="447" spans="2:7" s="50" customFormat="1" x14ac:dyDescent="0.3">
      <c r="B447" s="45"/>
      <c r="C447" s="45"/>
      <c r="F447" s="42"/>
      <c r="G447" s="42"/>
    </row>
    <row r="448" spans="2:7" s="50" customFormat="1" x14ac:dyDescent="0.3">
      <c r="B448" s="45"/>
      <c r="C448" s="45"/>
      <c r="F448" s="42"/>
      <c r="G448" s="42"/>
    </row>
    <row r="449" spans="2:7" s="50" customFormat="1" x14ac:dyDescent="0.3">
      <c r="B449" s="45"/>
      <c r="C449" s="45"/>
      <c r="F449" s="42"/>
      <c r="G449" s="42"/>
    </row>
    <row r="450" spans="2:7" s="50" customFormat="1" x14ac:dyDescent="0.3">
      <c r="B450" s="45"/>
      <c r="C450" s="45"/>
      <c r="F450" s="42"/>
      <c r="G450" s="42"/>
    </row>
    <row r="451" spans="2:7" s="50" customFormat="1" x14ac:dyDescent="0.3">
      <c r="B451" s="45"/>
      <c r="C451" s="45"/>
      <c r="F451" s="42"/>
      <c r="G451" s="42"/>
    </row>
    <row r="452" spans="2:7" s="50" customFormat="1" x14ac:dyDescent="0.3">
      <c r="B452" s="45"/>
      <c r="C452" s="45"/>
      <c r="F452" s="42"/>
      <c r="G452" s="42"/>
    </row>
    <row r="453" spans="2:7" s="50" customFormat="1" x14ac:dyDescent="0.3">
      <c r="B453" s="45"/>
      <c r="C453" s="45"/>
      <c r="F453" s="42"/>
      <c r="G453" s="42"/>
    </row>
    <row r="454" spans="2:7" s="50" customFormat="1" x14ac:dyDescent="0.3">
      <c r="B454" s="45"/>
      <c r="C454" s="45"/>
      <c r="F454" s="42"/>
      <c r="G454" s="42"/>
    </row>
    <row r="455" spans="2:7" s="50" customFormat="1" x14ac:dyDescent="0.3">
      <c r="B455" s="45"/>
      <c r="C455" s="45"/>
      <c r="F455" s="42"/>
      <c r="G455" s="42"/>
    </row>
    <row r="456" spans="2:7" s="50" customFormat="1" x14ac:dyDescent="0.3">
      <c r="B456" s="45"/>
      <c r="C456" s="45"/>
      <c r="F456" s="42"/>
      <c r="G456" s="42"/>
    </row>
    <row r="457" spans="2:7" s="50" customFormat="1" x14ac:dyDescent="0.3">
      <c r="B457" s="45"/>
      <c r="C457" s="45"/>
      <c r="F457" s="42"/>
      <c r="G457" s="42"/>
    </row>
    <row r="458" spans="2:7" s="50" customFormat="1" x14ac:dyDescent="0.3">
      <c r="B458" s="45"/>
      <c r="C458" s="45"/>
      <c r="F458" s="42"/>
      <c r="G458" s="42"/>
    </row>
    <row r="459" spans="2:7" s="50" customFormat="1" x14ac:dyDescent="0.3">
      <c r="B459" s="45"/>
      <c r="C459" s="45"/>
      <c r="F459" s="42"/>
      <c r="G459" s="42"/>
    </row>
    <row r="460" spans="2:7" s="50" customFormat="1" x14ac:dyDescent="0.3">
      <c r="B460" s="45"/>
      <c r="C460" s="45"/>
      <c r="F460" s="42"/>
      <c r="G460" s="42"/>
    </row>
    <row r="461" spans="2:7" s="50" customFormat="1" x14ac:dyDescent="0.3">
      <c r="B461" s="45"/>
      <c r="C461" s="45"/>
      <c r="F461" s="42"/>
      <c r="G461" s="42"/>
    </row>
    <row r="462" spans="2:7" s="50" customFormat="1" x14ac:dyDescent="0.3">
      <c r="B462" s="45"/>
      <c r="C462" s="45"/>
      <c r="F462" s="42"/>
      <c r="G462" s="42"/>
    </row>
    <row r="463" spans="2:7" s="50" customFormat="1" x14ac:dyDescent="0.3">
      <c r="B463" s="45"/>
      <c r="C463" s="45"/>
      <c r="F463" s="42"/>
      <c r="G463" s="42"/>
    </row>
    <row r="464" spans="2:7" s="50" customFormat="1" x14ac:dyDescent="0.3">
      <c r="B464" s="45"/>
      <c r="C464" s="45"/>
      <c r="F464" s="42"/>
      <c r="G464" s="42"/>
    </row>
    <row r="465" spans="2:7" s="50" customFormat="1" x14ac:dyDescent="0.3">
      <c r="B465" s="45"/>
      <c r="C465" s="45"/>
      <c r="F465" s="42"/>
      <c r="G465" s="42"/>
    </row>
    <row r="466" spans="2:7" s="50" customFormat="1" x14ac:dyDescent="0.3">
      <c r="B466" s="45"/>
      <c r="C466" s="45"/>
      <c r="F466" s="42"/>
      <c r="G466" s="42"/>
    </row>
    <row r="467" spans="2:7" s="50" customFormat="1" x14ac:dyDescent="0.3">
      <c r="B467" s="45"/>
      <c r="C467" s="45"/>
      <c r="F467" s="42"/>
      <c r="G467" s="42"/>
    </row>
    <row r="468" spans="2:7" s="50" customFormat="1" x14ac:dyDescent="0.3">
      <c r="B468" s="45"/>
      <c r="C468" s="45"/>
      <c r="F468" s="42"/>
      <c r="G468" s="42"/>
    </row>
    <row r="469" spans="2:7" s="50" customFormat="1" x14ac:dyDescent="0.3">
      <c r="B469" s="45"/>
      <c r="C469" s="45"/>
      <c r="F469" s="42"/>
      <c r="G469" s="42"/>
    </row>
    <row r="470" spans="2:7" s="50" customFormat="1" x14ac:dyDescent="0.3">
      <c r="B470" s="45"/>
      <c r="C470" s="45"/>
      <c r="F470" s="42"/>
      <c r="G470" s="42"/>
    </row>
    <row r="471" spans="2:7" s="50" customFormat="1" x14ac:dyDescent="0.3">
      <c r="B471" s="45"/>
      <c r="C471" s="45"/>
      <c r="F471" s="42"/>
      <c r="G471" s="42"/>
    </row>
    <row r="472" spans="2:7" s="50" customFormat="1" x14ac:dyDescent="0.3">
      <c r="B472" s="45"/>
      <c r="C472" s="45"/>
      <c r="F472" s="42"/>
      <c r="G472" s="42"/>
    </row>
    <row r="473" spans="2:7" s="50" customFormat="1" x14ac:dyDescent="0.3">
      <c r="B473" s="45"/>
      <c r="C473" s="45"/>
      <c r="F473" s="42"/>
      <c r="G473" s="42"/>
    </row>
    <row r="474" spans="2:7" s="50" customFormat="1" x14ac:dyDescent="0.3">
      <c r="B474" s="45"/>
      <c r="C474" s="45"/>
      <c r="F474" s="42"/>
      <c r="G474" s="42"/>
    </row>
    <row r="475" spans="2:7" s="50" customFormat="1" x14ac:dyDescent="0.3">
      <c r="B475" s="45"/>
      <c r="C475" s="45"/>
      <c r="F475" s="42"/>
      <c r="G475" s="42"/>
    </row>
    <row r="476" spans="2:7" s="50" customFormat="1" x14ac:dyDescent="0.3">
      <c r="B476" s="45"/>
      <c r="C476" s="45"/>
      <c r="F476" s="42"/>
      <c r="G476" s="42"/>
    </row>
    <row r="477" spans="2:7" s="50" customFormat="1" x14ac:dyDescent="0.3">
      <c r="B477" s="45"/>
      <c r="C477" s="45"/>
      <c r="F477" s="42"/>
      <c r="G477" s="42"/>
    </row>
    <row r="478" spans="2:7" s="50" customFormat="1" x14ac:dyDescent="0.3">
      <c r="B478" s="45"/>
      <c r="C478" s="45"/>
      <c r="F478" s="42"/>
      <c r="G478" s="42"/>
    </row>
    <row r="479" spans="2:7" s="50" customFormat="1" x14ac:dyDescent="0.3">
      <c r="B479" s="45"/>
      <c r="C479" s="45"/>
      <c r="F479" s="42"/>
      <c r="G479" s="42"/>
    </row>
    <row r="480" spans="2:7" s="50" customFormat="1" x14ac:dyDescent="0.3">
      <c r="B480" s="45"/>
      <c r="C480" s="45"/>
      <c r="F480" s="42"/>
      <c r="G480" s="42"/>
    </row>
    <row r="481" spans="2:7" s="50" customFormat="1" x14ac:dyDescent="0.3">
      <c r="B481" s="45"/>
      <c r="C481" s="45"/>
      <c r="F481" s="42"/>
      <c r="G481" s="42"/>
    </row>
    <row r="482" spans="2:7" s="50" customFormat="1" x14ac:dyDescent="0.3">
      <c r="B482" s="45"/>
      <c r="C482" s="45"/>
      <c r="F482" s="42"/>
      <c r="G482" s="42"/>
    </row>
    <row r="483" spans="2:7" s="50" customFormat="1" x14ac:dyDescent="0.3">
      <c r="B483" s="45"/>
      <c r="C483" s="45"/>
      <c r="F483" s="42"/>
      <c r="G483" s="42"/>
    </row>
    <row r="484" spans="2:7" s="50" customFormat="1" x14ac:dyDescent="0.3">
      <c r="B484" s="45"/>
      <c r="C484" s="45"/>
      <c r="F484" s="42"/>
      <c r="G484" s="42"/>
    </row>
    <row r="485" spans="2:7" s="50" customFormat="1" x14ac:dyDescent="0.3">
      <c r="B485" s="45"/>
      <c r="C485" s="45"/>
      <c r="F485" s="42"/>
      <c r="G485" s="42"/>
    </row>
    <row r="486" spans="2:7" s="50" customFormat="1" x14ac:dyDescent="0.3">
      <c r="B486" s="45"/>
      <c r="C486" s="45"/>
      <c r="F486" s="42"/>
      <c r="G486" s="42"/>
    </row>
    <row r="487" spans="2:7" s="50" customFormat="1" x14ac:dyDescent="0.3">
      <c r="B487" s="45"/>
      <c r="C487" s="45"/>
      <c r="F487" s="42"/>
      <c r="G487" s="42"/>
    </row>
    <row r="488" spans="2:7" s="50" customFormat="1" x14ac:dyDescent="0.3">
      <c r="B488" s="45"/>
      <c r="C488" s="45"/>
      <c r="F488" s="42"/>
      <c r="G488" s="42"/>
    </row>
    <row r="489" spans="2:7" s="50" customFormat="1" x14ac:dyDescent="0.3">
      <c r="B489" s="45"/>
      <c r="C489" s="45"/>
      <c r="F489" s="42"/>
      <c r="G489" s="42"/>
    </row>
    <row r="490" spans="2:7" s="50" customFormat="1" x14ac:dyDescent="0.3">
      <c r="B490" s="45"/>
      <c r="C490" s="45"/>
      <c r="F490" s="42"/>
      <c r="G490" s="42"/>
    </row>
    <row r="491" spans="2:7" s="50" customFormat="1" x14ac:dyDescent="0.3">
      <c r="B491" s="45"/>
      <c r="C491" s="45"/>
      <c r="F491" s="42"/>
      <c r="G491" s="42"/>
    </row>
    <row r="492" spans="2:7" s="50" customFormat="1" x14ac:dyDescent="0.3">
      <c r="B492" s="45"/>
      <c r="C492" s="45"/>
      <c r="F492" s="42"/>
      <c r="G492" s="42"/>
    </row>
    <row r="493" spans="2:7" s="50" customFormat="1" x14ac:dyDescent="0.3">
      <c r="B493" s="45"/>
      <c r="C493" s="45"/>
      <c r="F493" s="42"/>
      <c r="G493" s="42"/>
    </row>
    <row r="494" spans="2:7" s="50" customFormat="1" x14ac:dyDescent="0.3">
      <c r="B494" s="45"/>
      <c r="C494" s="45"/>
      <c r="F494" s="42"/>
      <c r="G494" s="42"/>
    </row>
    <row r="495" spans="2:7" s="50" customFormat="1" x14ac:dyDescent="0.3">
      <c r="B495" s="45"/>
      <c r="C495" s="45"/>
      <c r="F495" s="42"/>
      <c r="G495" s="42"/>
    </row>
    <row r="496" spans="2:7" s="50" customFormat="1" x14ac:dyDescent="0.3">
      <c r="B496" s="45"/>
      <c r="C496" s="45"/>
      <c r="F496" s="42"/>
      <c r="G496" s="42"/>
    </row>
    <row r="497" spans="2:7" s="50" customFormat="1" x14ac:dyDescent="0.3">
      <c r="B497" s="45"/>
      <c r="C497" s="45"/>
      <c r="F497" s="42"/>
      <c r="G497" s="42"/>
    </row>
    <row r="498" spans="2:7" s="50" customFormat="1" x14ac:dyDescent="0.3">
      <c r="B498" s="45"/>
      <c r="C498" s="45"/>
      <c r="F498" s="42"/>
      <c r="G498" s="42"/>
    </row>
    <row r="499" spans="2:7" s="50" customFormat="1" x14ac:dyDescent="0.3">
      <c r="B499" s="45"/>
      <c r="C499" s="45"/>
      <c r="F499" s="42"/>
      <c r="G499" s="42"/>
    </row>
    <row r="500" spans="2:7" s="50" customFormat="1" x14ac:dyDescent="0.3">
      <c r="B500" s="45"/>
      <c r="C500" s="45"/>
      <c r="F500" s="42"/>
      <c r="G500" s="42"/>
    </row>
    <row r="501" spans="2:7" s="50" customFormat="1" x14ac:dyDescent="0.3">
      <c r="B501" s="45"/>
      <c r="C501" s="45"/>
      <c r="F501" s="42"/>
      <c r="G501" s="42"/>
    </row>
    <row r="502" spans="2:7" s="50" customFormat="1" x14ac:dyDescent="0.3">
      <c r="B502" s="45"/>
      <c r="C502" s="45"/>
      <c r="F502" s="42"/>
      <c r="G502" s="42"/>
    </row>
    <row r="503" spans="2:7" s="50" customFormat="1" x14ac:dyDescent="0.3">
      <c r="B503" s="45"/>
      <c r="C503" s="45"/>
      <c r="F503" s="42"/>
      <c r="G503" s="42"/>
    </row>
    <row r="504" spans="2:7" s="50" customFormat="1" x14ac:dyDescent="0.3">
      <c r="B504" s="45"/>
      <c r="C504" s="45"/>
      <c r="F504" s="42"/>
      <c r="G504" s="42"/>
    </row>
    <row r="505" spans="2:7" s="50" customFormat="1" x14ac:dyDescent="0.3">
      <c r="B505" s="45"/>
      <c r="C505" s="45"/>
      <c r="F505" s="42"/>
      <c r="G505" s="42"/>
    </row>
    <row r="506" spans="2:7" s="50" customFormat="1" x14ac:dyDescent="0.3">
      <c r="B506" s="45"/>
      <c r="C506" s="45"/>
      <c r="F506" s="42"/>
      <c r="G506" s="42"/>
    </row>
    <row r="507" spans="2:7" s="50" customFormat="1" x14ac:dyDescent="0.3">
      <c r="B507" s="45"/>
      <c r="C507" s="45"/>
      <c r="F507" s="42"/>
      <c r="G507" s="42"/>
    </row>
    <row r="508" spans="2:7" s="50" customFormat="1" x14ac:dyDescent="0.3">
      <c r="B508" s="45"/>
      <c r="C508" s="45"/>
      <c r="F508" s="42"/>
      <c r="G508" s="42"/>
    </row>
    <row r="509" spans="2:7" s="50" customFormat="1" x14ac:dyDescent="0.3">
      <c r="B509" s="45"/>
      <c r="C509" s="45"/>
      <c r="F509" s="42"/>
      <c r="G509" s="42"/>
    </row>
    <row r="510" spans="2:7" s="50" customFormat="1" x14ac:dyDescent="0.3">
      <c r="B510" s="45"/>
      <c r="C510" s="45"/>
      <c r="F510" s="42"/>
      <c r="G510" s="42"/>
    </row>
    <row r="511" spans="2:7" s="50" customFormat="1" x14ac:dyDescent="0.3">
      <c r="B511" s="45"/>
      <c r="C511" s="45"/>
      <c r="F511" s="42"/>
      <c r="G511" s="42"/>
    </row>
    <row r="512" spans="2:7" s="50" customFormat="1" x14ac:dyDescent="0.3">
      <c r="B512" s="45"/>
      <c r="C512" s="45"/>
      <c r="F512" s="42"/>
      <c r="G512" s="42"/>
    </row>
    <row r="513" spans="2:7" s="50" customFormat="1" x14ac:dyDescent="0.3">
      <c r="B513" s="45"/>
      <c r="C513" s="45"/>
      <c r="F513" s="42"/>
      <c r="G513" s="42"/>
    </row>
    <row r="514" spans="2:7" s="50" customFormat="1" x14ac:dyDescent="0.3">
      <c r="B514" s="45"/>
      <c r="C514" s="45"/>
      <c r="F514" s="42"/>
      <c r="G514" s="42"/>
    </row>
    <row r="515" spans="2:7" s="50" customFormat="1" x14ac:dyDescent="0.3">
      <c r="B515" s="45"/>
      <c r="C515" s="45"/>
      <c r="F515" s="42"/>
      <c r="G515" s="42"/>
    </row>
    <row r="516" spans="2:7" s="50" customFormat="1" x14ac:dyDescent="0.3">
      <c r="B516" s="45"/>
      <c r="C516" s="45"/>
      <c r="F516" s="42"/>
      <c r="G516" s="42"/>
    </row>
    <row r="517" spans="2:7" s="50" customFormat="1" x14ac:dyDescent="0.3">
      <c r="B517" s="45"/>
      <c r="C517" s="45"/>
      <c r="F517" s="42"/>
      <c r="G517" s="42"/>
    </row>
    <row r="518" spans="2:7" s="50" customFormat="1" x14ac:dyDescent="0.3">
      <c r="B518" s="45"/>
      <c r="C518" s="45"/>
      <c r="F518" s="42"/>
      <c r="G518" s="42"/>
    </row>
    <row r="519" spans="2:7" s="50" customFormat="1" x14ac:dyDescent="0.3">
      <c r="B519" s="45"/>
      <c r="C519" s="45"/>
      <c r="F519" s="42"/>
      <c r="G519" s="42"/>
    </row>
    <row r="520" spans="2:7" s="50" customFormat="1" x14ac:dyDescent="0.3">
      <c r="B520" s="45"/>
      <c r="C520" s="45"/>
      <c r="F520" s="42"/>
      <c r="G520" s="42"/>
    </row>
    <row r="521" spans="2:7" s="50" customFormat="1" x14ac:dyDescent="0.3">
      <c r="B521" s="45"/>
      <c r="C521" s="45"/>
      <c r="F521" s="42"/>
      <c r="G521" s="42"/>
    </row>
    <row r="522" spans="2:7" s="50" customFormat="1" x14ac:dyDescent="0.3">
      <c r="B522" s="45"/>
      <c r="C522" s="45"/>
      <c r="F522" s="42"/>
      <c r="G522" s="42"/>
    </row>
    <row r="523" spans="2:7" s="50" customFormat="1" x14ac:dyDescent="0.3">
      <c r="B523" s="45"/>
      <c r="C523" s="45"/>
      <c r="F523" s="42"/>
      <c r="G523" s="42"/>
    </row>
    <row r="524" spans="2:7" s="50" customFormat="1" x14ac:dyDescent="0.3">
      <c r="B524" s="45"/>
      <c r="C524" s="45"/>
      <c r="F524" s="42"/>
      <c r="G524" s="42"/>
    </row>
    <row r="525" spans="2:7" s="50" customFormat="1" x14ac:dyDescent="0.3">
      <c r="B525" s="45"/>
      <c r="C525" s="45"/>
      <c r="F525" s="42"/>
      <c r="G525" s="42"/>
    </row>
    <row r="526" spans="2:7" s="50" customFormat="1" x14ac:dyDescent="0.3">
      <c r="B526" s="45"/>
      <c r="C526" s="45"/>
      <c r="F526" s="42"/>
      <c r="G526" s="42"/>
    </row>
    <row r="527" spans="2:7" s="50" customFormat="1" x14ac:dyDescent="0.3">
      <c r="B527" s="45"/>
      <c r="C527" s="45"/>
      <c r="F527" s="42"/>
      <c r="G527" s="42"/>
    </row>
    <row r="528" spans="2:7" s="50" customFormat="1" x14ac:dyDescent="0.3">
      <c r="B528" s="45"/>
      <c r="C528" s="45"/>
      <c r="F528" s="42"/>
      <c r="G528" s="42"/>
    </row>
    <row r="529" spans="2:7" s="50" customFormat="1" x14ac:dyDescent="0.3">
      <c r="B529" s="45"/>
      <c r="C529" s="45"/>
      <c r="F529" s="42"/>
      <c r="G529" s="42"/>
    </row>
    <row r="530" spans="2:7" s="50" customFormat="1" x14ac:dyDescent="0.3">
      <c r="B530" s="45"/>
      <c r="C530" s="45"/>
      <c r="F530" s="42"/>
      <c r="G530" s="42"/>
    </row>
    <row r="531" spans="2:7" s="50" customFormat="1" x14ac:dyDescent="0.3">
      <c r="B531" s="45"/>
      <c r="C531" s="45"/>
      <c r="F531" s="42"/>
      <c r="G531" s="42"/>
    </row>
    <row r="532" spans="2:7" s="50" customFormat="1" x14ac:dyDescent="0.3">
      <c r="B532" s="45"/>
      <c r="C532" s="45"/>
      <c r="F532" s="42"/>
      <c r="G532" s="42"/>
    </row>
    <row r="533" spans="2:7" s="50" customFormat="1" x14ac:dyDescent="0.3">
      <c r="B533" s="45"/>
      <c r="C533" s="45"/>
      <c r="F533" s="42"/>
      <c r="G533" s="42"/>
    </row>
    <row r="534" spans="2:7" s="50" customFormat="1" x14ac:dyDescent="0.3">
      <c r="B534" s="45"/>
      <c r="C534" s="45"/>
      <c r="F534" s="42"/>
      <c r="G534" s="42"/>
    </row>
    <row r="535" spans="2:7" s="50" customFormat="1" x14ac:dyDescent="0.3">
      <c r="B535" s="45"/>
      <c r="C535" s="45"/>
      <c r="F535" s="42"/>
      <c r="G535" s="42"/>
    </row>
    <row r="536" spans="2:7" s="50" customFormat="1" x14ac:dyDescent="0.3">
      <c r="B536" s="45"/>
      <c r="C536" s="45"/>
      <c r="F536" s="42"/>
      <c r="G536" s="42"/>
    </row>
    <row r="537" spans="2:7" s="50" customFormat="1" x14ac:dyDescent="0.3">
      <c r="B537" s="45"/>
      <c r="C537" s="45"/>
      <c r="F537" s="42"/>
      <c r="G537" s="42"/>
    </row>
    <row r="538" spans="2:7" s="50" customFormat="1" x14ac:dyDescent="0.3">
      <c r="B538" s="45"/>
      <c r="C538" s="45"/>
      <c r="F538" s="42"/>
      <c r="G538" s="42"/>
    </row>
    <row r="539" spans="2:7" s="50" customFormat="1" x14ac:dyDescent="0.3">
      <c r="B539" s="45"/>
      <c r="C539" s="45"/>
      <c r="F539" s="42"/>
      <c r="G539" s="42"/>
    </row>
    <row r="540" spans="2:7" s="50" customFormat="1" x14ac:dyDescent="0.3">
      <c r="B540" s="45"/>
      <c r="C540" s="45"/>
      <c r="F540" s="42"/>
      <c r="G540" s="42"/>
    </row>
    <row r="541" spans="2:7" s="50" customFormat="1" x14ac:dyDescent="0.3">
      <c r="B541" s="45"/>
      <c r="C541" s="45"/>
      <c r="F541" s="42"/>
      <c r="G541" s="42"/>
    </row>
    <row r="542" spans="2:7" s="50" customFormat="1" x14ac:dyDescent="0.3">
      <c r="B542" s="45"/>
      <c r="C542" s="45"/>
      <c r="F542" s="42"/>
      <c r="G542" s="42"/>
    </row>
    <row r="543" spans="2:7" s="50" customFormat="1" x14ac:dyDescent="0.3">
      <c r="B543" s="45"/>
      <c r="C543" s="45"/>
      <c r="F543" s="42"/>
      <c r="G543" s="42"/>
    </row>
    <row r="544" spans="2:7" s="50" customFormat="1" x14ac:dyDescent="0.3">
      <c r="B544" s="45"/>
      <c r="C544" s="45"/>
      <c r="F544" s="42"/>
      <c r="G544" s="42"/>
    </row>
    <row r="545" spans="2:7" s="50" customFormat="1" x14ac:dyDescent="0.3">
      <c r="B545" s="45"/>
      <c r="C545" s="45"/>
      <c r="F545" s="42"/>
      <c r="G545" s="42"/>
    </row>
    <row r="546" spans="2:7" s="50" customFormat="1" x14ac:dyDescent="0.3">
      <c r="B546" s="45"/>
      <c r="C546" s="45"/>
      <c r="F546" s="42"/>
      <c r="G546" s="42"/>
    </row>
    <row r="547" spans="2:7" s="50" customFormat="1" x14ac:dyDescent="0.3">
      <c r="B547" s="45"/>
      <c r="C547" s="45"/>
      <c r="F547" s="42"/>
      <c r="G547" s="42"/>
    </row>
    <row r="548" spans="2:7" s="50" customFormat="1" x14ac:dyDescent="0.3">
      <c r="B548" s="45"/>
      <c r="C548" s="45"/>
      <c r="F548" s="42"/>
      <c r="G548" s="42"/>
    </row>
    <row r="549" spans="2:7" s="50" customFormat="1" x14ac:dyDescent="0.3">
      <c r="B549" s="45"/>
      <c r="C549" s="45"/>
      <c r="F549" s="42"/>
      <c r="G549" s="42"/>
    </row>
    <row r="550" spans="2:7" s="50" customFormat="1" x14ac:dyDescent="0.3">
      <c r="B550" s="45"/>
      <c r="C550" s="45"/>
      <c r="F550" s="42"/>
      <c r="G550" s="42"/>
    </row>
    <row r="551" spans="2:7" s="50" customFormat="1" x14ac:dyDescent="0.3">
      <c r="B551" s="45"/>
      <c r="C551" s="45"/>
      <c r="F551" s="42"/>
      <c r="G551" s="42"/>
    </row>
    <row r="552" spans="2:7" s="50" customFormat="1" x14ac:dyDescent="0.3">
      <c r="B552" s="45"/>
      <c r="C552" s="45"/>
      <c r="F552" s="42"/>
      <c r="G552" s="42"/>
    </row>
    <row r="553" spans="2:7" s="50" customFormat="1" x14ac:dyDescent="0.3">
      <c r="B553" s="45"/>
      <c r="C553" s="45"/>
      <c r="F553" s="42"/>
      <c r="G553" s="42"/>
    </row>
    <row r="554" spans="2:7" s="50" customFormat="1" x14ac:dyDescent="0.3">
      <c r="B554" s="45"/>
      <c r="C554" s="45"/>
      <c r="F554" s="42"/>
      <c r="G554" s="42"/>
    </row>
    <row r="555" spans="2:7" s="50" customFormat="1" x14ac:dyDescent="0.3">
      <c r="B555" s="45"/>
      <c r="C555" s="45"/>
      <c r="F555" s="42"/>
      <c r="G555" s="42"/>
    </row>
    <row r="556" spans="2:7" s="50" customFormat="1" x14ac:dyDescent="0.3">
      <c r="B556" s="45"/>
      <c r="C556" s="45"/>
      <c r="F556" s="42"/>
      <c r="G556" s="42"/>
    </row>
    <row r="557" spans="2:7" s="50" customFormat="1" x14ac:dyDescent="0.3">
      <c r="B557" s="45"/>
      <c r="C557" s="45"/>
      <c r="F557" s="42"/>
      <c r="G557" s="42"/>
    </row>
    <row r="558" spans="2:7" s="50" customFormat="1" x14ac:dyDescent="0.3">
      <c r="B558" s="45"/>
      <c r="C558" s="45"/>
      <c r="F558" s="42"/>
      <c r="G558" s="42"/>
    </row>
    <row r="559" spans="2:7" s="50" customFormat="1" x14ac:dyDescent="0.3">
      <c r="B559" s="45"/>
      <c r="C559" s="45"/>
      <c r="F559" s="42"/>
      <c r="G559" s="42"/>
    </row>
    <row r="560" spans="2:7" s="50" customFormat="1" x14ac:dyDescent="0.3">
      <c r="B560" s="45"/>
      <c r="C560" s="45"/>
      <c r="F560" s="42"/>
      <c r="G560" s="42"/>
    </row>
    <row r="561" spans="2:7" s="50" customFormat="1" x14ac:dyDescent="0.3">
      <c r="B561" s="45"/>
      <c r="C561" s="45"/>
      <c r="F561" s="42"/>
      <c r="G561" s="42"/>
    </row>
    <row r="562" spans="2:7" s="50" customFormat="1" x14ac:dyDescent="0.3">
      <c r="B562" s="45"/>
      <c r="C562" s="45"/>
      <c r="F562" s="42"/>
      <c r="G562" s="42"/>
    </row>
    <row r="563" spans="2:7" s="50" customFormat="1" x14ac:dyDescent="0.3">
      <c r="B563" s="45"/>
      <c r="C563" s="45"/>
      <c r="F563" s="42"/>
      <c r="G563" s="42"/>
    </row>
    <row r="564" spans="2:7" s="50" customFormat="1" x14ac:dyDescent="0.3">
      <c r="B564" s="45"/>
      <c r="C564" s="45"/>
      <c r="F564" s="42"/>
      <c r="G564" s="42"/>
    </row>
    <row r="565" spans="2:7" s="50" customFormat="1" x14ac:dyDescent="0.3">
      <c r="B565" s="45"/>
      <c r="C565" s="45"/>
      <c r="F565" s="42"/>
      <c r="G565" s="42"/>
    </row>
    <row r="566" spans="2:7" s="50" customFormat="1" x14ac:dyDescent="0.3">
      <c r="B566" s="45"/>
      <c r="C566" s="45"/>
      <c r="F566" s="42"/>
      <c r="G566" s="42"/>
    </row>
    <row r="567" spans="2:7" s="50" customFormat="1" x14ac:dyDescent="0.3">
      <c r="B567" s="45"/>
      <c r="C567" s="45"/>
      <c r="F567" s="42"/>
      <c r="G567" s="42"/>
    </row>
    <row r="568" spans="2:7" s="50" customFormat="1" x14ac:dyDescent="0.3">
      <c r="B568" s="45"/>
      <c r="C568" s="45"/>
      <c r="F568" s="42"/>
      <c r="G568" s="42"/>
    </row>
    <row r="569" spans="2:7" s="50" customFormat="1" x14ac:dyDescent="0.3">
      <c r="B569" s="45"/>
      <c r="C569" s="45"/>
      <c r="F569" s="42"/>
      <c r="G569" s="42"/>
    </row>
    <row r="570" spans="2:7" s="50" customFormat="1" x14ac:dyDescent="0.3">
      <c r="B570" s="45"/>
      <c r="C570" s="45"/>
      <c r="F570" s="42"/>
      <c r="G570" s="42"/>
    </row>
    <row r="571" spans="2:7" s="50" customFormat="1" x14ac:dyDescent="0.3">
      <c r="B571" s="45"/>
      <c r="C571" s="45"/>
      <c r="F571" s="42"/>
      <c r="G571" s="42"/>
    </row>
    <row r="572" spans="2:7" s="50" customFormat="1" x14ac:dyDescent="0.3">
      <c r="B572" s="45"/>
      <c r="C572" s="45"/>
      <c r="F572" s="42"/>
      <c r="G572" s="42"/>
    </row>
    <row r="573" spans="2:7" s="50" customFormat="1" x14ac:dyDescent="0.3">
      <c r="B573" s="45"/>
      <c r="C573" s="45"/>
      <c r="F573" s="42"/>
      <c r="G573" s="42"/>
    </row>
    <row r="574" spans="2:7" s="50" customFormat="1" x14ac:dyDescent="0.3">
      <c r="B574" s="45"/>
      <c r="C574" s="45"/>
      <c r="F574" s="42"/>
      <c r="G574" s="42"/>
    </row>
    <row r="575" spans="2:7" s="50" customFormat="1" x14ac:dyDescent="0.3">
      <c r="B575" s="45"/>
      <c r="C575" s="45"/>
      <c r="F575" s="42"/>
      <c r="G575" s="42"/>
    </row>
    <row r="576" spans="2:7" s="50" customFormat="1" x14ac:dyDescent="0.3">
      <c r="B576" s="45"/>
      <c r="C576" s="45"/>
      <c r="F576" s="42"/>
      <c r="G576" s="42"/>
    </row>
    <row r="577" spans="2:7" s="50" customFormat="1" x14ac:dyDescent="0.3">
      <c r="B577" s="45"/>
      <c r="C577" s="45"/>
      <c r="F577" s="42"/>
      <c r="G577" s="42"/>
    </row>
    <row r="578" spans="2:7" s="50" customFormat="1" x14ac:dyDescent="0.3">
      <c r="B578" s="45"/>
      <c r="C578" s="45"/>
      <c r="F578" s="42"/>
      <c r="G578" s="42"/>
    </row>
    <row r="579" spans="2:7" s="50" customFormat="1" x14ac:dyDescent="0.3">
      <c r="B579" s="45"/>
      <c r="C579" s="45"/>
      <c r="F579" s="42"/>
      <c r="G579" s="42"/>
    </row>
    <row r="580" spans="2:7" s="50" customFormat="1" x14ac:dyDescent="0.3">
      <c r="B580" s="45"/>
      <c r="C580" s="45"/>
      <c r="F580" s="42"/>
      <c r="G580" s="42"/>
    </row>
    <row r="581" spans="2:7" s="50" customFormat="1" x14ac:dyDescent="0.3">
      <c r="B581" s="45"/>
      <c r="C581" s="45"/>
      <c r="F581" s="42"/>
      <c r="G581" s="42"/>
    </row>
    <row r="582" spans="2:7" s="50" customFormat="1" x14ac:dyDescent="0.3">
      <c r="B582" s="45"/>
      <c r="C582" s="45"/>
      <c r="F582" s="42"/>
      <c r="G582" s="42"/>
    </row>
    <row r="583" spans="2:7" s="50" customFormat="1" x14ac:dyDescent="0.3">
      <c r="B583" s="45"/>
      <c r="C583" s="45"/>
      <c r="F583" s="42"/>
      <c r="G583" s="42"/>
    </row>
    <row r="584" spans="2:7" s="50" customFormat="1" x14ac:dyDescent="0.3">
      <c r="B584" s="45"/>
      <c r="C584" s="45"/>
      <c r="F584" s="42"/>
      <c r="G584" s="42"/>
    </row>
    <row r="585" spans="2:7" s="50" customFormat="1" x14ac:dyDescent="0.3">
      <c r="B585" s="45"/>
      <c r="C585" s="45"/>
      <c r="F585" s="42"/>
      <c r="G585" s="42"/>
    </row>
    <row r="586" spans="2:7" s="50" customFormat="1" x14ac:dyDescent="0.3">
      <c r="B586" s="45"/>
      <c r="C586" s="45"/>
      <c r="F586" s="42"/>
      <c r="G586" s="42"/>
    </row>
    <row r="587" spans="2:7" s="50" customFormat="1" x14ac:dyDescent="0.3">
      <c r="B587" s="45"/>
      <c r="C587" s="45"/>
      <c r="F587" s="42"/>
      <c r="G587" s="42"/>
    </row>
    <row r="588" spans="2:7" s="50" customFormat="1" x14ac:dyDescent="0.3">
      <c r="B588" s="45"/>
      <c r="C588" s="45"/>
      <c r="F588" s="42"/>
      <c r="G588" s="42"/>
    </row>
    <row r="589" spans="2:7" s="50" customFormat="1" x14ac:dyDescent="0.3">
      <c r="B589" s="45"/>
      <c r="C589" s="45"/>
      <c r="F589" s="42"/>
      <c r="G589" s="42"/>
    </row>
    <row r="590" spans="2:7" s="50" customFormat="1" x14ac:dyDescent="0.3">
      <c r="B590" s="45"/>
      <c r="C590" s="45"/>
      <c r="F590" s="42"/>
      <c r="G590" s="42"/>
    </row>
    <row r="591" spans="2:7" s="50" customFormat="1" x14ac:dyDescent="0.3">
      <c r="B591" s="45"/>
      <c r="C591" s="45"/>
      <c r="F591" s="42"/>
      <c r="G591" s="42"/>
    </row>
    <row r="592" spans="2:7" s="50" customFormat="1" x14ac:dyDescent="0.3">
      <c r="B592" s="45"/>
      <c r="C592" s="45"/>
      <c r="F592" s="42"/>
      <c r="G592" s="42"/>
    </row>
    <row r="593" spans="2:7" s="50" customFormat="1" x14ac:dyDescent="0.3">
      <c r="B593" s="45"/>
      <c r="C593" s="45"/>
      <c r="F593" s="42"/>
      <c r="G593" s="42"/>
    </row>
    <row r="594" spans="2:7" s="50" customFormat="1" x14ac:dyDescent="0.3">
      <c r="B594" s="45"/>
      <c r="C594" s="45"/>
      <c r="F594" s="42"/>
      <c r="G594" s="42"/>
    </row>
    <row r="595" spans="2:7" s="50" customFormat="1" x14ac:dyDescent="0.3">
      <c r="B595" s="45"/>
      <c r="C595" s="45"/>
      <c r="F595" s="42"/>
      <c r="G595" s="42"/>
    </row>
    <row r="596" spans="2:7" s="50" customFormat="1" x14ac:dyDescent="0.3">
      <c r="B596" s="45"/>
      <c r="C596" s="45"/>
      <c r="F596" s="42"/>
      <c r="G596" s="42"/>
    </row>
    <row r="597" spans="2:7" s="50" customFormat="1" x14ac:dyDescent="0.3">
      <c r="B597" s="45"/>
      <c r="C597" s="45"/>
      <c r="F597" s="42"/>
      <c r="G597" s="42"/>
    </row>
    <row r="598" spans="2:7" s="50" customFormat="1" x14ac:dyDescent="0.3">
      <c r="B598" s="45"/>
      <c r="C598" s="45"/>
      <c r="F598" s="42"/>
      <c r="G598" s="42"/>
    </row>
    <row r="599" spans="2:7" s="50" customFormat="1" x14ac:dyDescent="0.3">
      <c r="B599" s="45"/>
      <c r="C599" s="45"/>
      <c r="F599" s="42"/>
      <c r="G599" s="42"/>
    </row>
    <row r="600" spans="2:7" s="50" customFormat="1" x14ac:dyDescent="0.3">
      <c r="B600" s="45"/>
      <c r="C600" s="45"/>
      <c r="F600" s="42"/>
      <c r="G600" s="42"/>
    </row>
    <row r="601" spans="2:7" s="50" customFormat="1" x14ac:dyDescent="0.3">
      <c r="B601" s="45"/>
      <c r="C601" s="45"/>
      <c r="F601" s="42"/>
      <c r="G601" s="42"/>
    </row>
    <row r="602" spans="2:7" s="50" customFormat="1" x14ac:dyDescent="0.3">
      <c r="B602" s="45"/>
      <c r="C602" s="45"/>
      <c r="F602" s="42"/>
      <c r="G602" s="42"/>
    </row>
    <row r="603" spans="2:7" s="50" customFormat="1" x14ac:dyDescent="0.3">
      <c r="B603" s="45"/>
      <c r="C603" s="45"/>
      <c r="F603" s="42"/>
      <c r="G603" s="42"/>
    </row>
    <row r="604" spans="2:7" s="50" customFormat="1" x14ac:dyDescent="0.3">
      <c r="B604" s="45"/>
      <c r="C604" s="45"/>
      <c r="F604" s="42"/>
      <c r="G604" s="42"/>
    </row>
    <row r="605" spans="2:7" s="50" customFormat="1" x14ac:dyDescent="0.3">
      <c r="B605" s="45"/>
      <c r="C605" s="45"/>
      <c r="F605" s="42"/>
      <c r="G605" s="42"/>
    </row>
    <row r="606" spans="2:7" s="50" customFormat="1" x14ac:dyDescent="0.3">
      <c r="B606" s="45"/>
      <c r="C606" s="45"/>
      <c r="F606" s="42"/>
      <c r="G606" s="42"/>
    </row>
    <row r="607" spans="2:7" s="50" customFormat="1" x14ac:dyDescent="0.3">
      <c r="B607" s="45"/>
      <c r="C607" s="45"/>
      <c r="F607" s="42"/>
      <c r="G607" s="42"/>
    </row>
    <row r="608" spans="2:7" s="50" customFormat="1" x14ac:dyDescent="0.3">
      <c r="B608" s="45"/>
      <c r="C608" s="45"/>
      <c r="F608" s="42"/>
      <c r="G608" s="42"/>
    </row>
    <row r="609" spans="2:7" s="50" customFormat="1" x14ac:dyDescent="0.3">
      <c r="B609" s="45"/>
      <c r="C609" s="45"/>
      <c r="F609" s="42"/>
      <c r="G609" s="42"/>
    </row>
    <row r="610" spans="2:7" s="50" customFormat="1" x14ac:dyDescent="0.3">
      <c r="B610" s="45"/>
      <c r="C610" s="45"/>
      <c r="F610" s="42"/>
      <c r="G610" s="42"/>
    </row>
    <row r="611" spans="2:7" s="50" customFormat="1" x14ac:dyDescent="0.3">
      <c r="B611" s="45"/>
      <c r="C611" s="45"/>
      <c r="F611" s="42"/>
      <c r="G611" s="42"/>
    </row>
    <row r="612" spans="2:7" s="50" customFormat="1" x14ac:dyDescent="0.3">
      <c r="B612" s="45"/>
      <c r="C612" s="45"/>
      <c r="F612" s="42"/>
      <c r="G612" s="42"/>
    </row>
    <row r="613" spans="2:7" s="50" customFormat="1" x14ac:dyDescent="0.3">
      <c r="B613" s="45"/>
      <c r="C613" s="45"/>
      <c r="F613" s="42"/>
      <c r="G613" s="42"/>
    </row>
    <row r="614" spans="2:7" s="50" customFormat="1" x14ac:dyDescent="0.3">
      <c r="B614" s="45"/>
      <c r="C614" s="45"/>
      <c r="F614" s="42"/>
      <c r="G614" s="42"/>
    </row>
    <row r="615" spans="2:7" s="50" customFormat="1" x14ac:dyDescent="0.3">
      <c r="B615" s="45"/>
      <c r="C615" s="45"/>
      <c r="F615" s="42"/>
      <c r="G615" s="42"/>
    </row>
    <row r="616" spans="2:7" s="50" customFormat="1" x14ac:dyDescent="0.3">
      <c r="B616" s="45"/>
      <c r="C616" s="45"/>
      <c r="F616" s="42"/>
      <c r="G616" s="42"/>
    </row>
    <row r="617" spans="2:7" s="50" customFormat="1" x14ac:dyDescent="0.3">
      <c r="B617" s="45"/>
      <c r="C617" s="45"/>
      <c r="F617" s="42"/>
      <c r="G617" s="42"/>
    </row>
    <row r="618" spans="2:7" s="50" customFormat="1" x14ac:dyDescent="0.3">
      <c r="B618" s="45"/>
      <c r="C618" s="45"/>
      <c r="F618" s="42"/>
      <c r="G618" s="42"/>
    </row>
    <row r="619" spans="2:7" s="50" customFormat="1" x14ac:dyDescent="0.3">
      <c r="B619" s="45"/>
      <c r="C619" s="45"/>
      <c r="F619" s="42"/>
      <c r="G619" s="42"/>
    </row>
    <row r="620" spans="2:7" s="50" customFormat="1" x14ac:dyDescent="0.3">
      <c r="B620" s="45"/>
      <c r="C620" s="45"/>
      <c r="F620" s="42"/>
      <c r="G620" s="42"/>
    </row>
    <row r="621" spans="2:7" s="50" customFormat="1" x14ac:dyDescent="0.3">
      <c r="B621" s="45"/>
      <c r="C621" s="45"/>
      <c r="F621" s="42"/>
      <c r="G621" s="42"/>
    </row>
    <row r="622" spans="2:7" s="50" customFormat="1" x14ac:dyDescent="0.3">
      <c r="B622" s="45"/>
      <c r="C622" s="45"/>
      <c r="F622" s="42"/>
      <c r="G622" s="42"/>
    </row>
    <row r="623" spans="2:7" s="50" customFormat="1" x14ac:dyDescent="0.3">
      <c r="B623" s="45"/>
      <c r="C623" s="45"/>
      <c r="F623" s="42"/>
      <c r="G623" s="42"/>
    </row>
    <row r="624" spans="2:7" s="50" customFormat="1" x14ac:dyDescent="0.3">
      <c r="B624" s="45"/>
      <c r="C624" s="45"/>
      <c r="F624" s="42"/>
      <c r="G624" s="42"/>
    </row>
    <row r="625" spans="2:7" s="50" customFormat="1" x14ac:dyDescent="0.3">
      <c r="B625" s="45"/>
      <c r="C625" s="45"/>
      <c r="F625" s="42"/>
      <c r="G625" s="42"/>
    </row>
    <row r="626" spans="2:7" s="50" customFormat="1" x14ac:dyDescent="0.3">
      <c r="B626" s="45"/>
      <c r="C626" s="45"/>
      <c r="F626" s="42"/>
      <c r="G626" s="42"/>
    </row>
    <row r="627" spans="2:7" s="50" customFormat="1" x14ac:dyDescent="0.3">
      <c r="B627" s="45"/>
      <c r="C627" s="45"/>
      <c r="F627" s="42"/>
      <c r="G627" s="42"/>
    </row>
    <row r="628" spans="2:7" s="50" customFormat="1" x14ac:dyDescent="0.3">
      <c r="B628" s="45"/>
      <c r="C628" s="45"/>
      <c r="F628" s="42"/>
      <c r="G628" s="42"/>
    </row>
    <row r="629" spans="2:7" s="50" customFormat="1" x14ac:dyDescent="0.3">
      <c r="B629" s="45"/>
      <c r="C629" s="45"/>
      <c r="F629" s="42"/>
      <c r="G629" s="42"/>
    </row>
    <row r="630" spans="2:7" s="50" customFormat="1" x14ac:dyDescent="0.3">
      <c r="B630" s="45"/>
      <c r="C630" s="45"/>
      <c r="F630" s="42"/>
      <c r="G630" s="42"/>
    </row>
    <row r="631" spans="2:7" s="50" customFormat="1" x14ac:dyDescent="0.3">
      <c r="B631" s="45"/>
      <c r="C631" s="45"/>
      <c r="F631" s="42"/>
      <c r="G631" s="42"/>
    </row>
    <row r="632" spans="2:7" s="50" customFormat="1" x14ac:dyDescent="0.3">
      <c r="B632" s="45"/>
      <c r="C632" s="45"/>
      <c r="F632" s="42"/>
      <c r="G632" s="42"/>
    </row>
    <row r="633" spans="2:7" s="50" customFormat="1" x14ac:dyDescent="0.3">
      <c r="B633" s="45"/>
      <c r="C633" s="45"/>
      <c r="F633" s="42"/>
      <c r="G633" s="42"/>
    </row>
    <row r="634" spans="2:7" s="50" customFormat="1" x14ac:dyDescent="0.3">
      <c r="B634" s="45"/>
      <c r="C634" s="45"/>
      <c r="F634" s="42"/>
      <c r="G634" s="42"/>
    </row>
    <row r="635" spans="2:7" s="50" customFormat="1" x14ac:dyDescent="0.3">
      <c r="B635" s="45"/>
      <c r="C635" s="45"/>
      <c r="F635" s="42"/>
      <c r="G635" s="42"/>
    </row>
    <row r="636" spans="2:7" s="50" customFormat="1" x14ac:dyDescent="0.3">
      <c r="B636" s="45"/>
      <c r="C636" s="45"/>
      <c r="F636" s="42"/>
      <c r="G636" s="42"/>
    </row>
    <row r="637" spans="2:7" s="50" customFormat="1" x14ac:dyDescent="0.3">
      <c r="B637" s="45"/>
      <c r="C637" s="45"/>
      <c r="F637" s="42"/>
      <c r="G637" s="42"/>
    </row>
    <row r="638" spans="2:7" s="50" customFormat="1" x14ac:dyDescent="0.3">
      <c r="B638" s="45"/>
      <c r="C638" s="45"/>
      <c r="F638" s="42"/>
      <c r="G638" s="42"/>
    </row>
    <row r="639" spans="2:7" s="50" customFormat="1" x14ac:dyDescent="0.3">
      <c r="B639" s="45"/>
      <c r="C639" s="45"/>
      <c r="F639" s="42"/>
      <c r="G639" s="42"/>
    </row>
    <row r="640" spans="2:7" s="50" customFormat="1" x14ac:dyDescent="0.3">
      <c r="B640" s="45"/>
      <c r="C640" s="45"/>
      <c r="F640" s="42"/>
      <c r="G640" s="42"/>
    </row>
    <row r="641" spans="2:7" s="50" customFormat="1" x14ac:dyDescent="0.3">
      <c r="B641" s="45"/>
      <c r="C641" s="45"/>
      <c r="F641" s="42"/>
      <c r="G641" s="42"/>
    </row>
    <row r="642" spans="2:7" s="50" customFormat="1" x14ac:dyDescent="0.3">
      <c r="B642" s="45"/>
      <c r="C642" s="45"/>
      <c r="F642" s="42"/>
      <c r="G642" s="42"/>
    </row>
    <row r="643" spans="2:7" s="50" customFormat="1" x14ac:dyDescent="0.3">
      <c r="B643" s="45"/>
      <c r="C643" s="45"/>
      <c r="F643" s="42"/>
      <c r="G643" s="42"/>
    </row>
    <row r="644" spans="2:7" s="50" customFormat="1" x14ac:dyDescent="0.3">
      <c r="B644" s="45"/>
      <c r="C644" s="45"/>
      <c r="F644" s="42"/>
      <c r="G644" s="42"/>
    </row>
    <row r="645" spans="2:7" s="50" customFormat="1" x14ac:dyDescent="0.3">
      <c r="B645" s="45"/>
      <c r="C645" s="45"/>
      <c r="F645" s="42"/>
      <c r="G645" s="42"/>
    </row>
    <row r="646" spans="2:7" s="50" customFormat="1" x14ac:dyDescent="0.3">
      <c r="B646" s="45"/>
      <c r="C646" s="45"/>
      <c r="F646" s="42"/>
      <c r="G646" s="42"/>
    </row>
    <row r="647" spans="2:7" s="50" customFormat="1" x14ac:dyDescent="0.3">
      <c r="B647" s="45"/>
      <c r="C647" s="45"/>
      <c r="F647" s="42"/>
      <c r="G647" s="42"/>
    </row>
    <row r="648" spans="2:7" s="50" customFormat="1" x14ac:dyDescent="0.3">
      <c r="B648" s="45"/>
      <c r="C648" s="45"/>
      <c r="F648" s="42"/>
      <c r="G648" s="42"/>
    </row>
    <row r="649" spans="2:7" s="50" customFormat="1" x14ac:dyDescent="0.3">
      <c r="B649" s="45"/>
      <c r="C649" s="45"/>
      <c r="F649" s="42"/>
      <c r="G649" s="42"/>
    </row>
    <row r="650" spans="2:7" s="50" customFormat="1" x14ac:dyDescent="0.3">
      <c r="B650" s="45"/>
      <c r="C650" s="45"/>
      <c r="F650" s="42"/>
      <c r="G650" s="42"/>
    </row>
    <row r="651" spans="2:7" s="50" customFormat="1" x14ac:dyDescent="0.3">
      <c r="B651" s="45"/>
      <c r="C651" s="45"/>
      <c r="F651" s="42"/>
      <c r="G651" s="42"/>
    </row>
    <row r="652" spans="2:7" s="50" customFormat="1" x14ac:dyDescent="0.3">
      <c r="B652" s="45"/>
      <c r="C652" s="45"/>
      <c r="F652" s="42"/>
      <c r="G652" s="42"/>
    </row>
    <row r="653" spans="2:7" s="50" customFormat="1" x14ac:dyDescent="0.3">
      <c r="B653" s="45"/>
      <c r="C653" s="45"/>
      <c r="F653" s="42"/>
      <c r="G653" s="42"/>
    </row>
    <row r="654" spans="2:7" s="50" customFormat="1" x14ac:dyDescent="0.3">
      <c r="B654" s="45"/>
      <c r="C654" s="45"/>
      <c r="F654" s="42"/>
      <c r="G654" s="42"/>
    </row>
    <row r="655" spans="2:7" s="50" customFormat="1" x14ac:dyDescent="0.3">
      <c r="B655" s="45"/>
      <c r="C655" s="45"/>
      <c r="F655" s="42"/>
      <c r="G655" s="42"/>
    </row>
    <row r="656" spans="2:7" s="50" customFormat="1" x14ac:dyDescent="0.3">
      <c r="B656" s="45"/>
      <c r="C656" s="45"/>
      <c r="F656" s="42"/>
      <c r="G656" s="42"/>
    </row>
    <row r="657" spans="2:7" s="50" customFormat="1" x14ac:dyDescent="0.3">
      <c r="B657" s="45"/>
      <c r="C657" s="45"/>
      <c r="F657" s="42"/>
      <c r="G657" s="42"/>
    </row>
    <row r="658" spans="2:7" s="50" customFormat="1" x14ac:dyDescent="0.3">
      <c r="B658" s="45"/>
      <c r="C658" s="45"/>
      <c r="F658" s="42"/>
      <c r="G658" s="42"/>
    </row>
    <row r="659" spans="2:7" s="50" customFormat="1" x14ac:dyDescent="0.3">
      <c r="B659" s="45"/>
      <c r="C659" s="45"/>
      <c r="F659" s="42"/>
      <c r="G659" s="42"/>
    </row>
    <row r="660" spans="2:7" s="50" customFormat="1" x14ac:dyDescent="0.3">
      <c r="B660" s="45"/>
      <c r="C660" s="45"/>
      <c r="F660" s="42"/>
      <c r="G660" s="42"/>
    </row>
    <row r="661" spans="2:7" s="50" customFormat="1" x14ac:dyDescent="0.3">
      <c r="B661" s="45"/>
      <c r="C661" s="45"/>
      <c r="F661" s="42"/>
      <c r="G661" s="42"/>
    </row>
    <row r="662" spans="2:7" s="50" customFormat="1" x14ac:dyDescent="0.3">
      <c r="B662" s="45"/>
      <c r="C662" s="45"/>
      <c r="F662" s="42"/>
      <c r="G662" s="42"/>
    </row>
    <row r="663" spans="2:7" s="50" customFormat="1" x14ac:dyDescent="0.3">
      <c r="B663" s="45"/>
      <c r="C663" s="45"/>
      <c r="F663" s="42"/>
      <c r="G663" s="42"/>
    </row>
    <row r="664" spans="2:7" s="50" customFormat="1" x14ac:dyDescent="0.3">
      <c r="B664" s="45"/>
      <c r="C664" s="45"/>
      <c r="F664" s="42"/>
      <c r="G664" s="42"/>
    </row>
    <row r="665" spans="2:7" s="50" customFormat="1" x14ac:dyDescent="0.3">
      <c r="B665" s="45"/>
      <c r="C665" s="45"/>
      <c r="F665" s="42"/>
      <c r="G665" s="42"/>
    </row>
    <row r="666" spans="2:7" s="50" customFormat="1" x14ac:dyDescent="0.3">
      <c r="B666" s="45"/>
      <c r="C666" s="45"/>
      <c r="F666" s="42"/>
      <c r="G666" s="42"/>
    </row>
    <row r="667" spans="2:7" s="50" customFormat="1" x14ac:dyDescent="0.3">
      <c r="B667" s="45"/>
      <c r="C667" s="45"/>
      <c r="F667" s="42"/>
      <c r="G667" s="42"/>
    </row>
    <row r="668" spans="2:7" s="50" customFormat="1" x14ac:dyDescent="0.3">
      <c r="B668" s="45"/>
      <c r="C668" s="45"/>
      <c r="F668" s="42"/>
      <c r="G668" s="42"/>
    </row>
    <row r="669" spans="2:7" s="50" customFormat="1" x14ac:dyDescent="0.3">
      <c r="B669" s="45"/>
      <c r="C669" s="45"/>
      <c r="F669" s="42"/>
      <c r="G669" s="42"/>
    </row>
    <row r="670" spans="2:7" s="50" customFormat="1" x14ac:dyDescent="0.3">
      <c r="B670" s="45"/>
      <c r="C670" s="45"/>
      <c r="F670" s="42"/>
      <c r="G670" s="42"/>
    </row>
    <row r="671" spans="2:7" s="50" customFormat="1" x14ac:dyDescent="0.3">
      <c r="B671" s="45"/>
      <c r="C671" s="45"/>
      <c r="F671" s="42"/>
      <c r="G671" s="42"/>
    </row>
    <row r="672" spans="2:7" s="50" customFormat="1" x14ac:dyDescent="0.3">
      <c r="B672" s="45"/>
      <c r="C672" s="45"/>
      <c r="F672" s="42"/>
      <c r="G672" s="42"/>
    </row>
    <row r="673" spans="2:7" s="50" customFormat="1" x14ac:dyDescent="0.3">
      <c r="B673" s="45"/>
      <c r="C673" s="45"/>
      <c r="F673" s="42"/>
      <c r="G673" s="42"/>
    </row>
    <row r="674" spans="2:7" s="50" customFormat="1" x14ac:dyDescent="0.3">
      <c r="B674" s="45"/>
      <c r="C674" s="45"/>
      <c r="F674" s="42"/>
      <c r="G674" s="42"/>
    </row>
    <row r="675" spans="2:7" s="50" customFormat="1" x14ac:dyDescent="0.3">
      <c r="B675" s="45"/>
      <c r="C675" s="45"/>
      <c r="F675" s="42"/>
      <c r="G675" s="42"/>
    </row>
    <row r="676" spans="2:7" s="50" customFormat="1" x14ac:dyDescent="0.3">
      <c r="B676" s="45"/>
      <c r="C676" s="45"/>
      <c r="F676" s="42"/>
      <c r="G676" s="42"/>
    </row>
    <row r="677" spans="2:7" s="50" customFormat="1" x14ac:dyDescent="0.3">
      <c r="B677" s="45"/>
      <c r="C677" s="45"/>
      <c r="F677" s="42"/>
      <c r="G677" s="42"/>
    </row>
    <row r="678" spans="2:7" s="50" customFormat="1" x14ac:dyDescent="0.3">
      <c r="B678" s="45"/>
      <c r="C678" s="45"/>
      <c r="F678" s="42"/>
      <c r="G678" s="42"/>
    </row>
    <row r="679" spans="2:7" s="50" customFormat="1" x14ac:dyDescent="0.3">
      <c r="B679" s="45"/>
      <c r="C679" s="45"/>
      <c r="F679" s="42"/>
      <c r="G679" s="42"/>
    </row>
    <row r="680" spans="2:7" s="50" customFormat="1" x14ac:dyDescent="0.3">
      <c r="B680" s="45"/>
      <c r="C680" s="45"/>
      <c r="F680" s="42"/>
      <c r="G680" s="42"/>
    </row>
    <row r="681" spans="2:7" s="50" customFormat="1" x14ac:dyDescent="0.3">
      <c r="B681" s="45"/>
      <c r="C681" s="45"/>
      <c r="F681" s="42"/>
      <c r="G681" s="42"/>
    </row>
    <row r="682" spans="2:7" s="50" customFormat="1" x14ac:dyDescent="0.3">
      <c r="B682" s="45"/>
      <c r="C682" s="45"/>
      <c r="F682" s="42"/>
      <c r="G682" s="42"/>
    </row>
    <row r="683" spans="2:7" s="50" customFormat="1" x14ac:dyDescent="0.3">
      <c r="B683" s="45"/>
      <c r="C683" s="45"/>
      <c r="F683" s="42"/>
      <c r="G683" s="42"/>
    </row>
    <row r="684" spans="2:7" s="50" customFormat="1" x14ac:dyDescent="0.3">
      <c r="B684" s="45"/>
      <c r="C684" s="45"/>
      <c r="F684" s="42"/>
      <c r="G684" s="42"/>
    </row>
    <row r="685" spans="2:7" s="50" customFormat="1" x14ac:dyDescent="0.3">
      <c r="B685" s="45"/>
      <c r="C685" s="45"/>
      <c r="F685" s="42"/>
      <c r="G685" s="42"/>
    </row>
    <row r="686" spans="2:7" s="50" customFormat="1" x14ac:dyDescent="0.3">
      <c r="B686" s="45"/>
      <c r="C686" s="45"/>
      <c r="F686" s="42"/>
      <c r="G686" s="42"/>
    </row>
    <row r="687" spans="2:7" s="50" customFormat="1" x14ac:dyDescent="0.3">
      <c r="B687" s="45"/>
      <c r="C687" s="45"/>
      <c r="F687" s="42"/>
      <c r="G687" s="42"/>
    </row>
    <row r="688" spans="2:7" s="50" customFormat="1" x14ac:dyDescent="0.3">
      <c r="B688" s="45"/>
      <c r="C688" s="45"/>
      <c r="F688" s="42"/>
      <c r="G688" s="42"/>
    </row>
    <row r="689" spans="2:7" s="50" customFormat="1" x14ac:dyDescent="0.3">
      <c r="B689" s="45"/>
      <c r="C689" s="45"/>
      <c r="F689" s="42"/>
      <c r="G689" s="42"/>
    </row>
    <row r="690" spans="2:7" s="50" customFormat="1" x14ac:dyDescent="0.3">
      <c r="B690" s="45"/>
      <c r="C690" s="45"/>
      <c r="F690" s="42"/>
      <c r="G690" s="42"/>
    </row>
    <row r="691" spans="2:7" s="50" customFormat="1" x14ac:dyDescent="0.3">
      <c r="B691" s="45"/>
      <c r="C691" s="45"/>
      <c r="F691" s="42"/>
      <c r="G691" s="42"/>
    </row>
    <row r="692" spans="2:7" s="50" customFormat="1" x14ac:dyDescent="0.3">
      <c r="B692" s="45"/>
      <c r="C692" s="45"/>
      <c r="F692" s="42"/>
      <c r="G692" s="42"/>
    </row>
    <row r="693" spans="2:7" s="50" customFormat="1" x14ac:dyDescent="0.3">
      <c r="B693" s="45"/>
      <c r="C693" s="45"/>
      <c r="F693" s="42"/>
      <c r="G693" s="42"/>
    </row>
    <row r="694" spans="2:7" s="50" customFormat="1" x14ac:dyDescent="0.3">
      <c r="B694" s="45"/>
      <c r="C694" s="45"/>
      <c r="F694" s="42"/>
      <c r="G694" s="42"/>
    </row>
    <row r="695" spans="2:7" s="50" customFormat="1" x14ac:dyDescent="0.3">
      <c r="B695" s="45"/>
      <c r="C695" s="45"/>
      <c r="F695" s="42"/>
      <c r="G695" s="42"/>
    </row>
    <row r="696" spans="2:7" s="50" customFormat="1" x14ac:dyDescent="0.3">
      <c r="B696" s="45"/>
      <c r="C696" s="45"/>
      <c r="F696" s="42"/>
      <c r="G696" s="42"/>
    </row>
    <row r="697" spans="2:7" s="50" customFormat="1" x14ac:dyDescent="0.3">
      <c r="B697" s="45"/>
      <c r="C697" s="45"/>
      <c r="F697" s="42"/>
      <c r="G697" s="42"/>
    </row>
    <row r="698" spans="2:7" s="50" customFormat="1" x14ac:dyDescent="0.3">
      <c r="B698" s="45"/>
      <c r="C698" s="45"/>
      <c r="F698" s="42"/>
      <c r="G698" s="42"/>
    </row>
    <row r="699" spans="2:7" s="50" customFormat="1" x14ac:dyDescent="0.3">
      <c r="B699" s="45"/>
      <c r="C699" s="45"/>
      <c r="F699" s="42"/>
      <c r="G699" s="42"/>
    </row>
    <row r="700" spans="2:7" s="50" customFormat="1" x14ac:dyDescent="0.3">
      <c r="B700" s="45"/>
      <c r="C700" s="45"/>
      <c r="F700" s="42"/>
      <c r="G700" s="42"/>
    </row>
    <row r="701" spans="2:7" s="50" customFormat="1" x14ac:dyDescent="0.3">
      <c r="B701" s="45"/>
      <c r="C701" s="45"/>
      <c r="F701" s="42"/>
      <c r="G701" s="42"/>
    </row>
    <row r="702" spans="2:7" s="50" customFormat="1" x14ac:dyDescent="0.3">
      <c r="B702" s="45"/>
      <c r="C702" s="45"/>
      <c r="F702" s="42"/>
      <c r="G702" s="42"/>
    </row>
    <row r="703" spans="2:7" s="50" customFormat="1" x14ac:dyDescent="0.3">
      <c r="B703" s="45"/>
      <c r="C703" s="45"/>
      <c r="F703" s="42"/>
      <c r="G703" s="42"/>
    </row>
    <row r="704" spans="2:7" s="50" customFormat="1" x14ac:dyDescent="0.3">
      <c r="B704" s="45"/>
      <c r="C704" s="45"/>
      <c r="F704" s="42"/>
      <c r="G704" s="42"/>
    </row>
    <row r="705" spans="2:7" s="50" customFormat="1" x14ac:dyDescent="0.3">
      <c r="B705" s="45"/>
      <c r="C705" s="45"/>
      <c r="F705" s="42"/>
      <c r="G705" s="42"/>
    </row>
    <row r="706" spans="2:7" s="50" customFormat="1" x14ac:dyDescent="0.3">
      <c r="B706" s="45"/>
      <c r="C706" s="45"/>
      <c r="F706" s="42"/>
      <c r="G706" s="42"/>
    </row>
    <row r="707" spans="2:7" s="50" customFormat="1" x14ac:dyDescent="0.3">
      <c r="B707" s="45"/>
      <c r="C707" s="45"/>
      <c r="F707" s="42"/>
      <c r="G707" s="42"/>
    </row>
    <row r="708" spans="2:7" s="50" customFormat="1" x14ac:dyDescent="0.3">
      <c r="B708" s="45"/>
      <c r="C708" s="45"/>
      <c r="F708" s="42"/>
      <c r="G708" s="42"/>
    </row>
    <row r="709" spans="2:7" s="50" customFormat="1" x14ac:dyDescent="0.3">
      <c r="B709" s="45"/>
      <c r="C709" s="45"/>
      <c r="F709" s="42"/>
      <c r="G709" s="42"/>
    </row>
    <row r="710" spans="2:7" s="50" customFormat="1" x14ac:dyDescent="0.3">
      <c r="B710" s="45"/>
      <c r="C710" s="45"/>
      <c r="F710" s="42"/>
      <c r="G710" s="42"/>
    </row>
    <row r="711" spans="2:7" s="50" customFormat="1" x14ac:dyDescent="0.3">
      <c r="B711" s="45"/>
      <c r="C711" s="45"/>
      <c r="F711" s="42"/>
      <c r="G711" s="42"/>
    </row>
    <row r="712" spans="2:7" s="50" customFormat="1" x14ac:dyDescent="0.3">
      <c r="B712" s="45"/>
      <c r="C712" s="45"/>
      <c r="F712" s="42"/>
      <c r="G712" s="42"/>
    </row>
    <row r="713" spans="2:7" s="50" customFormat="1" x14ac:dyDescent="0.3">
      <c r="B713" s="45"/>
      <c r="C713" s="45"/>
      <c r="F713" s="42"/>
      <c r="G713" s="42"/>
    </row>
    <row r="714" spans="2:7" s="50" customFormat="1" x14ac:dyDescent="0.3">
      <c r="B714" s="45"/>
      <c r="C714" s="45"/>
      <c r="F714" s="42"/>
      <c r="G714" s="42"/>
    </row>
    <row r="715" spans="2:7" s="50" customFormat="1" x14ac:dyDescent="0.3">
      <c r="B715" s="45"/>
      <c r="C715" s="45"/>
      <c r="F715" s="42"/>
      <c r="G715" s="42"/>
    </row>
    <row r="716" spans="2:7" s="50" customFormat="1" x14ac:dyDescent="0.3">
      <c r="B716" s="45"/>
      <c r="C716" s="45"/>
      <c r="F716" s="42"/>
      <c r="G716" s="42"/>
    </row>
    <row r="717" spans="2:7" s="50" customFormat="1" x14ac:dyDescent="0.3">
      <c r="B717" s="45"/>
      <c r="C717" s="45"/>
      <c r="F717" s="42"/>
      <c r="G717" s="42"/>
    </row>
    <row r="718" spans="2:7" s="50" customFormat="1" x14ac:dyDescent="0.3">
      <c r="B718" s="45"/>
      <c r="C718" s="45"/>
      <c r="F718" s="42"/>
      <c r="G718" s="42"/>
    </row>
    <row r="719" spans="2:7" s="50" customFormat="1" x14ac:dyDescent="0.3">
      <c r="B719" s="45"/>
      <c r="C719" s="45"/>
      <c r="F719" s="42"/>
      <c r="G719" s="42"/>
    </row>
    <row r="720" spans="2:7" s="50" customFormat="1" x14ac:dyDescent="0.3">
      <c r="B720" s="45"/>
      <c r="C720" s="45"/>
      <c r="F720" s="42"/>
      <c r="G720" s="42"/>
    </row>
    <row r="721" spans="2:7" s="50" customFormat="1" x14ac:dyDescent="0.3">
      <c r="B721" s="45"/>
      <c r="C721" s="45"/>
      <c r="F721" s="42"/>
      <c r="G721" s="42"/>
    </row>
    <row r="722" spans="2:7" s="50" customFormat="1" x14ac:dyDescent="0.3">
      <c r="B722" s="45"/>
      <c r="C722" s="45"/>
      <c r="F722" s="42"/>
      <c r="G722" s="42"/>
    </row>
    <row r="723" spans="2:7" s="50" customFormat="1" x14ac:dyDescent="0.3">
      <c r="B723" s="45"/>
      <c r="C723" s="45"/>
      <c r="F723" s="42"/>
      <c r="G723" s="42"/>
    </row>
    <row r="724" spans="2:7" s="50" customFormat="1" x14ac:dyDescent="0.3">
      <c r="B724" s="45"/>
      <c r="C724" s="45"/>
      <c r="F724" s="42"/>
      <c r="G724" s="42"/>
    </row>
    <row r="725" spans="2:7" s="50" customFormat="1" x14ac:dyDescent="0.3">
      <c r="B725" s="45"/>
      <c r="C725" s="45"/>
      <c r="F725" s="42"/>
      <c r="G725" s="42"/>
    </row>
    <row r="726" spans="2:7" s="50" customFormat="1" x14ac:dyDescent="0.3">
      <c r="B726" s="45"/>
      <c r="C726" s="45"/>
      <c r="F726" s="42"/>
      <c r="G726" s="42"/>
    </row>
    <row r="727" spans="2:7" s="50" customFormat="1" x14ac:dyDescent="0.3">
      <c r="B727" s="45"/>
      <c r="C727" s="45"/>
      <c r="F727" s="42"/>
      <c r="G727" s="42"/>
    </row>
    <row r="728" spans="2:7" s="50" customFormat="1" x14ac:dyDescent="0.3">
      <c r="B728" s="45"/>
      <c r="C728" s="45"/>
      <c r="F728" s="42"/>
      <c r="G728" s="42"/>
    </row>
    <row r="729" spans="2:7" s="50" customFormat="1" x14ac:dyDescent="0.3">
      <c r="B729" s="45"/>
      <c r="C729" s="45"/>
      <c r="F729" s="42"/>
      <c r="G729" s="42"/>
    </row>
    <row r="730" spans="2:7" s="50" customFormat="1" x14ac:dyDescent="0.3">
      <c r="B730" s="45"/>
      <c r="C730" s="45"/>
      <c r="F730" s="42"/>
      <c r="G730" s="42"/>
    </row>
    <row r="731" spans="2:7" s="50" customFormat="1" x14ac:dyDescent="0.3">
      <c r="B731" s="45"/>
      <c r="C731" s="45"/>
      <c r="F731" s="42"/>
      <c r="G731" s="42"/>
    </row>
    <row r="732" spans="2:7" s="50" customFormat="1" x14ac:dyDescent="0.3">
      <c r="B732" s="45"/>
      <c r="C732" s="45"/>
      <c r="F732" s="42"/>
      <c r="G732" s="42"/>
    </row>
    <row r="733" spans="2:7" s="50" customFormat="1" x14ac:dyDescent="0.3">
      <c r="B733" s="45"/>
      <c r="C733" s="45"/>
      <c r="F733" s="42"/>
      <c r="G733" s="42"/>
    </row>
    <row r="734" spans="2:7" s="50" customFormat="1" x14ac:dyDescent="0.3">
      <c r="B734" s="45"/>
      <c r="C734" s="45"/>
      <c r="F734" s="42"/>
      <c r="G734" s="42"/>
    </row>
    <row r="735" spans="2:7" s="50" customFormat="1" x14ac:dyDescent="0.3">
      <c r="B735" s="45"/>
      <c r="C735" s="45"/>
      <c r="F735" s="42"/>
      <c r="G735" s="42"/>
    </row>
    <row r="736" spans="2:7" s="50" customFormat="1" x14ac:dyDescent="0.3">
      <c r="B736" s="45"/>
      <c r="C736" s="45"/>
      <c r="F736" s="42"/>
      <c r="G736" s="42"/>
    </row>
    <row r="737" spans="2:7" s="50" customFormat="1" x14ac:dyDescent="0.3">
      <c r="B737" s="45"/>
      <c r="C737" s="45"/>
      <c r="F737" s="42"/>
      <c r="G737" s="42"/>
    </row>
    <row r="738" spans="2:7" s="50" customFormat="1" x14ac:dyDescent="0.3">
      <c r="B738" s="45"/>
      <c r="C738" s="45"/>
      <c r="F738" s="42"/>
      <c r="G738" s="42"/>
    </row>
    <row r="739" spans="2:7" s="50" customFormat="1" x14ac:dyDescent="0.3">
      <c r="B739" s="45"/>
      <c r="C739" s="45"/>
      <c r="F739" s="42"/>
      <c r="G739" s="42"/>
    </row>
    <row r="740" spans="2:7" s="50" customFormat="1" x14ac:dyDescent="0.3">
      <c r="B740" s="45"/>
      <c r="C740" s="45"/>
      <c r="F740" s="42"/>
      <c r="G740" s="42"/>
    </row>
    <row r="741" spans="2:7" s="50" customFormat="1" x14ac:dyDescent="0.3">
      <c r="B741" s="45"/>
      <c r="C741" s="45"/>
      <c r="F741" s="42"/>
      <c r="G741" s="42"/>
    </row>
    <row r="742" spans="2:7" s="50" customFormat="1" x14ac:dyDescent="0.3">
      <c r="B742" s="45"/>
      <c r="C742" s="45"/>
      <c r="F742" s="42"/>
      <c r="G742" s="42"/>
    </row>
    <row r="743" spans="2:7" s="50" customFormat="1" x14ac:dyDescent="0.3">
      <c r="B743" s="45"/>
      <c r="C743" s="45"/>
      <c r="F743" s="42"/>
      <c r="G743" s="42"/>
    </row>
    <row r="744" spans="2:7" s="50" customFormat="1" x14ac:dyDescent="0.3">
      <c r="B744" s="45"/>
      <c r="C744" s="45"/>
      <c r="F744" s="42"/>
      <c r="G744" s="42"/>
    </row>
    <row r="745" spans="2:7" s="50" customFormat="1" x14ac:dyDescent="0.3">
      <c r="B745" s="45"/>
      <c r="C745" s="45"/>
      <c r="F745" s="42"/>
      <c r="G745" s="42"/>
    </row>
    <row r="746" spans="2:7" s="50" customFormat="1" x14ac:dyDescent="0.3">
      <c r="B746" s="45"/>
      <c r="C746" s="45"/>
      <c r="F746" s="42"/>
      <c r="G746" s="42"/>
    </row>
    <row r="747" spans="2:7" s="50" customFormat="1" x14ac:dyDescent="0.3">
      <c r="B747" s="45"/>
      <c r="C747" s="45"/>
      <c r="F747" s="42"/>
      <c r="G747" s="42"/>
    </row>
    <row r="748" spans="2:7" s="50" customFormat="1" x14ac:dyDescent="0.3">
      <c r="B748" s="45"/>
      <c r="C748" s="45"/>
      <c r="F748" s="42"/>
      <c r="G748" s="42"/>
    </row>
    <row r="749" spans="2:7" s="50" customFormat="1" x14ac:dyDescent="0.3">
      <c r="B749" s="45"/>
      <c r="C749" s="45"/>
      <c r="F749" s="42"/>
      <c r="G749" s="42"/>
    </row>
    <row r="750" spans="2:7" s="50" customFormat="1" x14ac:dyDescent="0.3">
      <c r="B750" s="45"/>
      <c r="C750" s="45"/>
      <c r="F750" s="42"/>
      <c r="G750" s="42"/>
    </row>
    <row r="751" spans="2:7" s="50" customFormat="1" x14ac:dyDescent="0.3">
      <c r="B751" s="45"/>
      <c r="C751" s="45"/>
      <c r="F751" s="42"/>
      <c r="G751" s="42"/>
    </row>
    <row r="752" spans="2:7" s="50" customFormat="1" x14ac:dyDescent="0.3">
      <c r="B752" s="45"/>
      <c r="C752" s="45"/>
      <c r="F752" s="42"/>
      <c r="G752" s="42"/>
    </row>
    <row r="753" spans="2:7" s="50" customFormat="1" x14ac:dyDescent="0.3">
      <c r="B753" s="45"/>
      <c r="C753" s="45"/>
      <c r="F753" s="42"/>
      <c r="G753" s="42"/>
    </row>
    <row r="754" spans="2:7" s="50" customFormat="1" x14ac:dyDescent="0.3">
      <c r="B754" s="45"/>
      <c r="C754" s="45"/>
      <c r="F754" s="42"/>
      <c r="G754" s="42"/>
    </row>
    <row r="755" spans="2:7" s="50" customFormat="1" x14ac:dyDescent="0.3">
      <c r="B755" s="45"/>
      <c r="C755" s="45"/>
      <c r="F755" s="42"/>
      <c r="G755" s="42"/>
    </row>
    <row r="756" spans="2:7" s="50" customFormat="1" x14ac:dyDescent="0.3">
      <c r="B756" s="45"/>
      <c r="C756" s="45"/>
      <c r="F756" s="42"/>
      <c r="G756" s="42"/>
    </row>
    <row r="757" spans="2:7" s="50" customFormat="1" x14ac:dyDescent="0.3">
      <c r="B757" s="45"/>
      <c r="C757" s="45"/>
      <c r="F757" s="42"/>
      <c r="G757" s="42"/>
    </row>
    <row r="758" spans="2:7" s="50" customFormat="1" x14ac:dyDescent="0.3">
      <c r="B758" s="45"/>
      <c r="C758" s="45"/>
      <c r="F758" s="42"/>
      <c r="G758" s="42"/>
    </row>
    <row r="759" spans="2:7" s="50" customFormat="1" x14ac:dyDescent="0.3">
      <c r="B759" s="45"/>
      <c r="C759" s="45"/>
      <c r="F759" s="42"/>
      <c r="G759" s="42"/>
    </row>
    <row r="760" spans="2:7" s="50" customFormat="1" x14ac:dyDescent="0.3">
      <c r="B760" s="45"/>
      <c r="C760" s="45"/>
      <c r="F760" s="42"/>
      <c r="G760" s="42"/>
    </row>
    <row r="761" spans="2:7" s="50" customFormat="1" x14ac:dyDescent="0.3">
      <c r="B761" s="45"/>
      <c r="C761" s="45"/>
      <c r="F761" s="42"/>
      <c r="G761" s="42"/>
    </row>
    <row r="762" spans="2:7" s="50" customFormat="1" x14ac:dyDescent="0.3">
      <c r="B762" s="45"/>
      <c r="C762" s="45"/>
      <c r="F762" s="42"/>
      <c r="G762" s="42"/>
    </row>
    <row r="763" spans="2:7" s="50" customFormat="1" x14ac:dyDescent="0.3">
      <c r="B763" s="45"/>
      <c r="C763" s="45"/>
      <c r="F763" s="42"/>
      <c r="G763" s="42"/>
    </row>
    <row r="764" spans="2:7" s="50" customFormat="1" x14ac:dyDescent="0.3">
      <c r="B764" s="45"/>
      <c r="C764" s="45"/>
      <c r="F764" s="42"/>
      <c r="G764" s="42"/>
    </row>
    <row r="765" spans="2:7" s="50" customFormat="1" x14ac:dyDescent="0.3">
      <c r="B765" s="45"/>
      <c r="C765" s="45"/>
      <c r="F765" s="42"/>
      <c r="G765" s="42"/>
    </row>
    <row r="766" spans="2:7" s="50" customFormat="1" x14ac:dyDescent="0.3">
      <c r="B766" s="45"/>
      <c r="C766" s="45"/>
      <c r="F766" s="42"/>
      <c r="G766" s="42"/>
    </row>
    <row r="767" spans="2:7" s="50" customFormat="1" x14ac:dyDescent="0.3">
      <c r="B767" s="45"/>
      <c r="C767" s="45"/>
      <c r="F767" s="42"/>
      <c r="G767" s="42"/>
    </row>
    <row r="768" spans="2:7" s="50" customFormat="1" x14ac:dyDescent="0.3">
      <c r="B768" s="45"/>
      <c r="C768" s="45"/>
      <c r="F768" s="42"/>
      <c r="G768" s="42"/>
    </row>
    <row r="769" spans="2:7" s="50" customFormat="1" x14ac:dyDescent="0.3">
      <c r="B769" s="45"/>
      <c r="C769" s="45"/>
      <c r="F769" s="42"/>
      <c r="G769" s="42"/>
    </row>
    <row r="770" spans="2:7" s="50" customFormat="1" x14ac:dyDescent="0.3">
      <c r="B770" s="45"/>
      <c r="C770" s="45"/>
      <c r="F770" s="42"/>
      <c r="G770" s="42"/>
    </row>
    <row r="771" spans="2:7" s="50" customFormat="1" x14ac:dyDescent="0.3">
      <c r="B771" s="45"/>
      <c r="C771" s="45"/>
      <c r="F771" s="42"/>
      <c r="G771" s="42"/>
    </row>
    <row r="772" spans="2:7" s="50" customFormat="1" x14ac:dyDescent="0.3">
      <c r="B772" s="45"/>
      <c r="C772" s="45"/>
      <c r="F772" s="42"/>
      <c r="G772" s="42"/>
    </row>
    <row r="773" spans="2:7" s="50" customFormat="1" x14ac:dyDescent="0.3">
      <c r="B773" s="45"/>
      <c r="C773" s="45"/>
      <c r="F773" s="42"/>
      <c r="G773" s="42"/>
    </row>
    <row r="774" spans="2:7" s="50" customFormat="1" x14ac:dyDescent="0.3">
      <c r="B774" s="45"/>
      <c r="C774" s="45"/>
      <c r="F774" s="42"/>
      <c r="G774" s="42"/>
    </row>
    <row r="775" spans="2:7" s="50" customFormat="1" x14ac:dyDescent="0.3">
      <c r="B775" s="45"/>
      <c r="C775" s="45"/>
      <c r="F775" s="42"/>
      <c r="G775" s="42"/>
    </row>
    <row r="776" spans="2:7" s="50" customFormat="1" x14ac:dyDescent="0.3">
      <c r="B776" s="45"/>
      <c r="C776" s="45"/>
      <c r="F776" s="42"/>
      <c r="G776" s="42"/>
    </row>
    <row r="777" spans="2:7" s="50" customFormat="1" x14ac:dyDescent="0.3">
      <c r="B777" s="45"/>
      <c r="C777" s="45"/>
      <c r="F777" s="42"/>
      <c r="G777" s="42"/>
    </row>
    <row r="778" spans="2:7" s="50" customFormat="1" x14ac:dyDescent="0.3">
      <c r="B778" s="45"/>
      <c r="C778" s="45"/>
      <c r="F778" s="42"/>
      <c r="G778" s="42"/>
    </row>
    <row r="779" spans="2:7" s="50" customFormat="1" x14ac:dyDescent="0.3">
      <c r="B779" s="45"/>
      <c r="C779" s="45"/>
      <c r="F779" s="42"/>
      <c r="G779" s="42"/>
    </row>
    <row r="780" spans="2:7" s="50" customFormat="1" x14ac:dyDescent="0.3">
      <c r="B780" s="45"/>
      <c r="C780" s="45"/>
      <c r="F780" s="42"/>
      <c r="G780" s="42"/>
    </row>
    <row r="781" spans="2:7" s="50" customFormat="1" x14ac:dyDescent="0.3">
      <c r="B781" s="45"/>
      <c r="C781" s="45"/>
      <c r="F781" s="42"/>
      <c r="G781" s="42"/>
    </row>
    <row r="782" spans="2:7" s="50" customFormat="1" x14ac:dyDescent="0.3">
      <c r="B782" s="45"/>
      <c r="C782" s="45"/>
      <c r="F782" s="42"/>
      <c r="G782" s="42"/>
    </row>
    <row r="783" spans="2:7" s="50" customFormat="1" x14ac:dyDescent="0.3">
      <c r="B783" s="45"/>
      <c r="C783" s="45"/>
      <c r="F783" s="42"/>
      <c r="G783" s="42"/>
    </row>
    <row r="784" spans="2:7" s="50" customFormat="1" x14ac:dyDescent="0.3">
      <c r="B784" s="45"/>
      <c r="C784" s="45"/>
      <c r="F784" s="42"/>
      <c r="G784" s="42"/>
    </row>
    <row r="785" spans="2:7" s="50" customFormat="1" x14ac:dyDescent="0.3">
      <c r="B785" s="45"/>
      <c r="C785" s="45"/>
      <c r="F785" s="42"/>
      <c r="G785" s="42"/>
    </row>
    <row r="786" spans="2:7" s="50" customFormat="1" x14ac:dyDescent="0.3">
      <c r="B786" s="45"/>
      <c r="C786" s="45"/>
      <c r="F786" s="42"/>
      <c r="G786" s="42"/>
    </row>
    <row r="787" spans="2:7" s="50" customFormat="1" x14ac:dyDescent="0.3">
      <c r="B787" s="45"/>
      <c r="C787" s="45"/>
      <c r="F787" s="42"/>
      <c r="G787" s="42"/>
    </row>
    <row r="788" spans="2:7" s="50" customFormat="1" x14ac:dyDescent="0.3">
      <c r="B788" s="45"/>
      <c r="C788" s="45"/>
      <c r="F788" s="42"/>
      <c r="G788" s="42"/>
    </row>
    <row r="789" spans="2:7" s="50" customFormat="1" x14ac:dyDescent="0.3">
      <c r="B789" s="45"/>
      <c r="C789" s="45"/>
      <c r="F789" s="42"/>
      <c r="G789" s="42"/>
    </row>
    <row r="790" spans="2:7" s="50" customFormat="1" x14ac:dyDescent="0.3">
      <c r="B790" s="45"/>
      <c r="C790" s="45"/>
      <c r="F790" s="42"/>
      <c r="G790" s="42"/>
    </row>
    <row r="791" spans="2:7" s="50" customFormat="1" x14ac:dyDescent="0.3">
      <c r="B791" s="45"/>
      <c r="C791" s="45"/>
      <c r="F791" s="42"/>
      <c r="G791" s="42"/>
    </row>
    <row r="792" spans="2:7" s="50" customFormat="1" x14ac:dyDescent="0.3">
      <c r="B792" s="45"/>
      <c r="C792" s="45"/>
      <c r="F792" s="42"/>
      <c r="G792" s="42"/>
    </row>
    <row r="793" spans="2:7" s="50" customFormat="1" x14ac:dyDescent="0.3">
      <c r="B793" s="45"/>
      <c r="C793" s="45"/>
      <c r="F793" s="42"/>
      <c r="G793" s="42"/>
    </row>
    <row r="794" spans="2:7" s="50" customFormat="1" x14ac:dyDescent="0.3">
      <c r="B794" s="45"/>
      <c r="C794" s="45"/>
      <c r="F794" s="42"/>
      <c r="G794" s="42"/>
    </row>
    <row r="795" spans="2:7" s="50" customFormat="1" x14ac:dyDescent="0.3">
      <c r="B795" s="45"/>
      <c r="C795" s="45"/>
      <c r="F795" s="42"/>
      <c r="G795" s="42"/>
    </row>
    <row r="796" spans="2:7" s="50" customFormat="1" x14ac:dyDescent="0.3">
      <c r="B796" s="45"/>
      <c r="C796" s="45"/>
      <c r="F796" s="42"/>
      <c r="G796" s="42"/>
    </row>
    <row r="797" spans="2:7" s="50" customFormat="1" x14ac:dyDescent="0.3">
      <c r="B797" s="45"/>
      <c r="C797" s="45"/>
      <c r="F797" s="42"/>
      <c r="G797" s="42"/>
    </row>
    <row r="798" spans="2:7" s="50" customFormat="1" x14ac:dyDescent="0.3">
      <c r="B798" s="45"/>
      <c r="C798" s="45"/>
      <c r="F798" s="42"/>
      <c r="G798" s="42"/>
    </row>
    <row r="799" spans="2:7" s="50" customFormat="1" x14ac:dyDescent="0.3">
      <c r="B799" s="45"/>
      <c r="C799" s="45"/>
      <c r="F799" s="42"/>
      <c r="G799" s="42"/>
    </row>
    <row r="800" spans="2:7" s="50" customFormat="1" x14ac:dyDescent="0.3">
      <c r="B800" s="45"/>
      <c r="C800" s="45"/>
      <c r="F800" s="42"/>
      <c r="G800" s="42"/>
    </row>
    <row r="801" spans="2:7" s="50" customFormat="1" x14ac:dyDescent="0.3">
      <c r="B801" s="45"/>
      <c r="C801" s="45"/>
      <c r="F801" s="42"/>
      <c r="G801" s="42"/>
    </row>
    <row r="802" spans="2:7" s="50" customFormat="1" x14ac:dyDescent="0.3">
      <c r="B802" s="45"/>
      <c r="C802" s="45"/>
      <c r="F802" s="42"/>
      <c r="G802" s="42"/>
    </row>
    <row r="803" spans="2:7" s="50" customFormat="1" x14ac:dyDescent="0.3">
      <c r="B803" s="45"/>
      <c r="C803" s="45"/>
      <c r="F803" s="42"/>
      <c r="G803" s="42"/>
    </row>
    <row r="804" spans="2:7" s="50" customFormat="1" x14ac:dyDescent="0.3">
      <c r="B804" s="45"/>
      <c r="C804" s="45"/>
      <c r="F804" s="42"/>
      <c r="G804" s="42"/>
    </row>
    <row r="805" spans="2:7" s="50" customFormat="1" x14ac:dyDescent="0.3">
      <c r="B805" s="45"/>
      <c r="C805" s="45"/>
      <c r="F805" s="42"/>
      <c r="G805" s="42"/>
    </row>
    <row r="806" spans="2:7" s="50" customFormat="1" x14ac:dyDescent="0.3">
      <c r="B806" s="45"/>
      <c r="C806" s="45"/>
      <c r="F806" s="42"/>
      <c r="G806" s="42"/>
    </row>
    <row r="807" spans="2:7" s="50" customFormat="1" x14ac:dyDescent="0.3">
      <c r="B807" s="45"/>
      <c r="C807" s="45"/>
      <c r="F807" s="42"/>
      <c r="G807" s="42"/>
    </row>
    <row r="808" spans="2:7" s="50" customFormat="1" x14ac:dyDescent="0.3">
      <c r="B808" s="45"/>
      <c r="C808" s="45"/>
      <c r="F808" s="42"/>
      <c r="G808" s="42"/>
    </row>
    <row r="809" spans="2:7" s="50" customFormat="1" x14ac:dyDescent="0.3">
      <c r="B809" s="45"/>
      <c r="C809" s="45"/>
      <c r="F809" s="42"/>
      <c r="G809" s="42"/>
    </row>
    <row r="810" spans="2:7" s="50" customFormat="1" x14ac:dyDescent="0.3">
      <c r="B810" s="45"/>
      <c r="C810" s="45"/>
      <c r="F810" s="42"/>
      <c r="G810" s="42"/>
    </row>
    <row r="811" spans="2:7" s="50" customFormat="1" x14ac:dyDescent="0.3">
      <c r="B811" s="45"/>
      <c r="C811" s="45"/>
      <c r="F811" s="42"/>
      <c r="G811" s="42"/>
    </row>
    <row r="812" spans="2:7" s="50" customFormat="1" x14ac:dyDescent="0.3">
      <c r="B812" s="45"/>
      <c r="C812" s="45"/>
      <c r="F812" s="42"/>
      <c r="G812" s="42"/>
    </row>
    <row r="813" spans="2:7" s="50" customFormat="1" x14ac:dyDescent="0.3">
      <c r="B813" s="45"/>
      <c r="C813" s="45"/>
      <c r="F813" s="42"/>
      <c r="G813" s="42"/>
    </row>
    <row r="814" spans="2:7" s="50" customFormat="1" x14ac:dyDescent="0.3">
      <c r="B814" s="45"/>
      <c r="C814" s="45"/>
      <c r="F814" s="42"/>
      <c r="G814" s="42"/>
    </row>
    <row r="815" spans="2:7" s="50" customFormat="1" x14ac:dyDescent="0.3">
      <c r="B815" s="45"/>
      <c r="C815" s="45"/>
      <c r="F815" s="42"/>
      <c r="G815" s="42"/>
    </row>
    <row r="816" spans="2:7" s="50" customFormat="1" x14ac:dyDescent="0.3">
      <c r="B816" s="45"/>
      <c r="C816" s="45"/>
      <c r="F816" s="42"/>
      <c r="G816" s="42"/>
    </row>
    <row r="817" spans="2:7" s="50" customFormat="1" x14ac:dyDescent="0.3">
      <c r="B817" s="45"/>
      <c r="C817" s="45"/>
      <c r="F817" s="42"/>
      <c r="G817" s="42"/>
    </row>
    <row r="818" spans="2:7" s="50" customFormat="1" x14ac:dyDescent="0.3">
      <c r="B818" s="45"/>
      <c r="C818" s="45"/>
      <c r="F818" s="42"/>
      <c r="G818" s="42"/>
    </row>
    <row r="819" spans="2:7" s="50" customFormat="1" x14ac:dyDescent="0.3">
      <c r="B819" s="45"/>
      <c r="C819" s="45"/>
      <c r="F819" s="42"/>
      <c r="G819" s="42"/>
    </row>
    <row r="820" spans="2:7" s="50" customFormat="1" x14ac:dyDescent="0.3">
      <c r="B820" s="45"/>
      <c r="C820" s="45"/>
      <c r="F820" s="42"/>
      <c r="G820" s="42"/>
    </row>
    <row r="821" spans="2:7" s="50" customFormat="1" x14ac:dyDescent="0.3">
      <c r="B821" s="45"/>
      <c r="C821" s="45"/>
      <c r="F821" s="42"/>
      <c r="G821" s="42"/>
    </row>
    <row r="822" spans="2:7" s="50" customFormat="1" x14ac:dyDescent="0.3">
      <c r="B822" s="45"/>
      <c r="C822" s="45"/>
      <c r="F822" s="42"/>
      <c r="G822" s="42"/>
    </row>
    <row r="823" spans="2:7" s="50" customFormat="1" x14ac:dyDescent="0.3">
      <c r="B823" s="45"/>
      <c r="C823" s="45"/>
      <c r="F823" s="42"/>
      <c r="G823" s="42"/>
    </row>
    <row r="824" spans="2:7" s="50" customFormat="1" x14ac:dyDescent="0.3">
      <c r="B824" s="45"/>
      <c r="C824" s="45"/>
      <c r="F824" s="42"/>
      <c r="G824" s="42"/>
    </row>
    <row r="825" spans="2:7" s="50" customFormat="1" x14ac:dyDescent="0.3">
      <c r="B825" s="45"/>
      <c r="C825" s="45"/>
      <c r="F825" s="42"/>
      <c r="G825" s="42"/>
    </row>
    <row r="826" spans="2:7" s="50" customFormat="1" x14ac:dyDescent="0.3">
      <c r="B826" s="45"/>
      <c r="C826" s="45"/>
      <c r="F826" s="42"/>
      <c r="G826" s="42"/>
    </row>
    <row r="827" spans="2:7" s="50" customFormat="1" x14ac:dyDescent="0.3">
      <c r="B827" s="45"/>
      <c r="C827" s="45"/>
      <c r="F827" s="42"/>
      <c r="G827" s="42"/>
    </row>
    <row r="828" spans="2:7" s="50" customFormat="1" x14ac:dyDescent="0.3">
      <c r="B828" s="45"/>
      <c r="C828" s="45"/>
      <c r="F828" s="42"/>
      <c r="G828" s="42"/>
    </row>
    <row r="829" spans="2:7" s="50" customFormat="1" x14ac:dyDescent="0.3">
      <c r="B829" s="45"/>
      <c r="C829" s="45"/>
      <c r="F829" s="42"/>
      <c r="G829" s="42"/>
    </row>
    <row r="830" spans="2:7" s="50" customFormat="1" x14ac:dyDescent="0.3">
      <c r="B830" s="45"/>
      <c r="C830" s="45"/>
      <c r="F830" s="42"/>
      <c r="G830" s="42"/>
    </row>
    <row r="831" spans="2:7" s="50" customFormat="1" x14ac:dyDescent="0.3">
      <c r="B831" s="45"/>
      <c r="C831" s="45"/>
      <c r="F831" s="42"/>
      <c r="G831" s="42"/>
    </row>
    <row r="832" spans="2:7" s="50" customFormat="1" x14ac:dyDescent="0.3">
      <c r="B832" s="45"/>
      <c r="C832" s="45"/>
      <c r="F832" s="42"/>
      <c r="G832" s="42"/>
    </row>
    <row r="833" spans="2:7" s="50" customFormat="1" x14ac:dyDescent="0.3">
      <c r="B833" s="45"/>
      <c r="C833" s="45"/>
      <c r="F833" s="42"/>
      <c r="G833" s="42"/>
    </row>
    <row r="834" spans="2:7" s="50" customFormat="1" x14ac:dyDescent="0.3">
      <c r="B834" s="45"/>
      <c r="C834" s="45"/>
      <c r="F834" s="42"/>
      <c r="G834" s="42"/>
    </row>
    <row r="835" spans="2:7" s="50" customFormat="1" x14ac:dyDescent="0.3">
      <c r="B835" s="45"/>
      <c r="C835" s="45"/>
      <c r="F835" s="42"/>
      <c r="G835" s="42"/>
    </row>
    <row r="836" spans="2:7" s="50" customFormat="1" x14ac:dyDescent="0.3">
      <c r="B836" s="45"/>
      <c r="C836" s="45"/>
      <c r="F836" s="42"/>
      <c r="G836" s="42"/>
    </row>
    <row r="837" spans="2:7" s="50" customFormat="1" x14ac:dyDescent="0.3">
      <c r="B837" s="45"/>
      <c r="C837" s="45"/>
      <c r="F837" s="42"/>
      <c r="G837" s="42"/>
    </row>
    <row r="838" spans="2:7" s="50" customFormat="1" x14ac:dyDescent="0.3">
      <c r="B838" s="45"/>
      <c r="C838" s="45"/>
      <c r="F838" s="42"/>
      <c r="G838" s="42"/>
    </row>
    <row r="839" spans="2:7" s="50" customFormat="1" x14ac:dyDescent="0.3">
      <c r="B839" s="45"/>
      <c r="C839" s="45"/>
      <c r="F839" s="42"/>
      <c r="G839" s="42"/>
    </row>
    <row r="840" spans="2:7" s="50" customFormat="1" x14ac:dyDescent="0.3">
      <c r="B840" s="45"/>
      <c r="C840" s="45"/>
      <c r="F840" s="42"/>
      <c r="G840" s="42"/>
    </row>
    <row r="841" spans="2:7" s="50" customFormat="1" x14ac:dyDescent="0.3">
      <c r="B841" s="45"/>
      <c r="C841" s="45"/>
      <c r="F841" s="42"/>
      <c r="G841" s="42"/>
    </row>
    <row r="842" spans="2:7" s="50" customFormat="1" x14ac:dyDescent="0.3">
      <c r="B842" s="45"/>
      <c r="C842" s="45"/>
      <c r="F842" s="42"/>
      <c r="G842" s="42"/>
    </row>
    <row r="843" spans="2:7" s="50" customFormat="1" x14ac:dyDescent="0.3">
      <c r="B843" s="45"/>
      <c r="C843" s="45"/>
      <c r="F843" s="42"/>
      <c r="G843" s="42"/>
    </row>
    <row r="844" spans="2:7" s="50" customFormat="1" x14ac:dyDescent="0.3">
      <c r="B844" s="45"/>
      <c r="C844" s="45"/>
      <c r="F844" s="42"/>
      <c r="G844" s="42"/>
    </row>
    <row r="845" spans="2:7" s="50" customFormat="1" x14ac:dyDescent="0.3">
      <c r="B845" s="45"/>
      <c r="C845" s="45"/>
      <c r="F845" s="42"/>
      <c r="G845" s="42"/>
    </row>
    <row r="846" spans="2:7" s="50" customFormat="1" x14ac:dyDescent="0.3">
      <c r="B846" s="45"/>
      <c r="C846" s="45"/>
      <c r="F846" s="42"/>
      <c r="G846" s="42"/>
    </row>
    <row r="847" spans="2:7" s="50" customFormat="1" x14ac:dyDescent="0.3">
      <c r="B847" s="45"/>
      <c r="C847" s="45"/>
      <c r="F847" s="42"/>
      <c r="G847" s="42"/>
    </row>
    <row r="848" spans="2:7" s="50" customFormat="1" x14ac:dyDescent="0.3">
      <c r="B848" s="45"/>
      <c r="C848" s="45"/>
      <c r="F848" s="42"/>
      <c r="G848" s="42"/>
    </row>
    <row r="849" spans="2:7" s="50" customFormat="1" x14ac:dyDescent="0.3">
      <c r="B849" s="45"/>
      <c r="C849" s="45"/>
      <c r="F849" s="42"/>
      <c r="G849" s="42"/>
    </row>
    <row r="850" spans="2:7" s="50" customFormat="1" x14ac:dyDescent="0.3">
      <c r="B850" s="45"/>
      <c r="C850" s="45"/>
      <c r="F850" s="42"/>
      <c r="G850" s="42"/>
    </row>
    <row r="851" spans="2:7" s="50" customFormat="1" x14ac:dyDescent="0.3">
      <c r="B851" s="45"/>
      <c r="C851" s="45"/>
      <c r="F851" s="42"/>
      <c r="G851" s="42"/>
    </row>
    <row r="852" spans="2:7" s="50" customFormat="1" x14ac:dyDescent="0.3">
      <c r="B852" s="45"/>
      <c r="C852" s="45"/>
      <c r="F852" s="42"/>
      <c r="G852" s="42"/>
    </row>
    <row r="853" spans="2:7" s="50" customFormat="1" x14ac:dyDescent="0.3">
      <c r="B853" s="45"/>
      <c r="C853" s="45"/>
      <c r="F853" s="42"/>
      <c r="G853" s="42"/>
    </row>
    <row r="854" spans="2:7" s="50" customFormat="1" x14ac:dyDescent="0.3">
      <c r="B854" s="45"/>
      <c r="C854" s="45"/>
      <c r="F854" s="42"/>
      <c r="G854" s="42"/>
    </row>
    <row r="855" spans="2:7" s="50" customFormat="1" x14ac:dyDescent="0.3">
      <c r="B855" s="45"/>
      <c r="C855" s="45"/>
      <c r="F855" s="42"/>
      <c r="G855" s="42"/>
    </row>
    <row r="856" spans="2:7" s="50" customFormat="1" x14ac:dyDescent="0.3">
      <c r="B856" s="45"/>
      <c r="C856" s="45"/>
      <c r="F856" s="42"/>
      <c r="G856" s="42"/>
    </row>
    <row r="857" spans="2:7" s="50" customFormat="1" x14ac:dyDescent="0.3">
      <c r="B857" s="45"/>
      <c r="C857" s="45"/>
      <c r="F857" s="42"/>
      <c r="G857" s="42"/>
    </row>
    <row r="858" spans="2:7" s="50" customFormat="1" x14ac:dyDescent="0.3">
      <c r="B858" s="45"/>
      <c r="C858" s="45"/>
      <c r="F858" s="42"/>
      <c r="G858" s="42"/>
    </row>
    <row r="859" spans="2:7" s="50" customFormat="1" x14ac:dyDescent="0.3">
      <c r="B859" s="45"/>
      <c r="C859" s="45"/>
      <c r="F859" s="42"/>
      <c r="G859" s="42"/>
    </row>
    <row r="860" spans="2:7" s="50" customFormat="1" x14ac:dyDescent="0.3">
      <c r="B860" s="45"/>
      <c r="C860" s="45"/>
      <c r="F860" s="42"/>
      <c r="G860" s="42"/>
    </row>
    <row r="861" spans="2:7" s="50" customFormat="1" x14ac:dyDescent="0.3">
      <c r="B861" s="45"/>
      <c r="C861" s="45"/>
      <c r="F861" s="42"/>
      <c r="G861" s="42"/>
    </row>
    <row r="862" spans="2:7" s="50" customFormat="1" x14ac:dyDescent="0.3">
      <c r="B862" s="45"/>
      <c r="C862" s="45"/>
      <c r="F862" s="42"/>
      <c r="G862" s="42"/>
    </row>
    <row r="863" spans="2:7" s="50" customFormat="1" x14ac:dyDescent="0.3">
      <c r="B863" s="45"/>
      <c r="C863" s="45"/>
      <c r="F863" s="42"/>
      <c r="G863" s="42"/>
    </row>
    <row r="864" spans="2:7" s="50" customFormat="1" x14ac:dyDescent="0.3">
      <c r="B864" s="45"/>
      <c r="C864" s="45"/>
      <c r="F864" s="42"/>
      <c r="G864" s="42"/>
    </row>
    <row r="865" spans="2:7" s="50" customFormat="1" x14ac:dyDescent="0.3">
      <c r="B865" s="45"/>
      <c r="C865" s="45"/>
      <c r="F865" s="42"/>
      <c r="G865" s="42"/>
    </row>
    <row r="866" spans="2:7" s="50" customFormat="1" x14ac:dyDescent="0.3">
      <c r="B866" s="45"/>
      <c r="C866" s="45"/>
      <c r="F866" s="42"/>
      <c r="G866" s="42"/>
    </row>
    <row r="867" spans="2:7" s="50" customFormat="1" x14ac:dyDescent="0.3">
      <c r="B867" s="45"/>
      <c r="C867" s="45"/>
      <c r="F867" s="42"/>
      <c r="G867" s="42"/>
    </row>
    <row r="868" spans="2:7" s="50" customFormat="1" x14ac:dyDescent="0.3">
      <c r="B868" s="45"/>
      <c r="C868" s="45"/>
      <c r="F868" s="42"/>
      <c r="G868" s="42"/>
    </row>
    <row r="869" spans="2:7" s="50" customFormat="1" x14ac:dyDescent="0.3">
      <c r="B869" s="45"/>
      <c r="C869" s="45"/>
      <c r="F869" s="42"/>
      <c r="G869" s="42"/>
    </row>
    <row r="870" spans="2:7" s="50" customFormat="1" x14ac:dyDescent="0.3">
      <c r="B870" s="45"/>
      <c r="C870" s="45"/>
      <c r="F870" s="42"/>
      <c r="G870" s="42"/>
    </row>
    <row r="871" spans="2:7" s="50" customFormat="1" x14ac:dyDescent="0.3">
      <c r="B871" s="45"/>
      <c r="C871" s="45"/>
      <c r="F871" s="42"/>
      <c r="G871" s="42"/>
    </row>
    <row r="872" spans="2:7" s="50" customFormat="1" x14ac:dyDescent="0.3">
      <c r="B872" s="45"/>
      <c r="C872" s="45"/>
      <c r="F872" s="42"/>
      <c r="G872" s="42"/>
    </row>
    <row r="873" spans="2:7" s="50" customFormat="1" x14ac:dyDescent="0.3">
      <c r="B873" s="45"/>
      <c r="C873" s="45"/>
      <c r="F873" s="42"/>
      <c r="G873" s="42"/>
    </row>
    <row r="874" spans="2:7" s="50" customFormat="1" x14ac:dyDescent="0.3">
      <c r="B874" s="45"/>
      <c r="C874" s="45"/>
      <c r="F874" s="42"/>
      <c r="G874" s="42"/>
    </row>
    <row r="875" spans="2:7" s="50" customFormat="1" x14ac:dyDescent="0.3">
      <c r="B875" s="45"/>
      <c r="C875" s="45"/>
      <c r="F875" s="42"/>
      <c r="G875" s="42"/>
    </row>
    <row r="876" spans="2:7" s="50" customFormat="1" x14ac:dyDescent="0.3">
      <c r="B876" s="45"/>
      <c r="C876" s="45"/>
      <c r="F876" s="42"/>
      <c r="G876" s="42"/>
    </row>
    <row r="877" spans="2:7" s="50" customFormat="1" x14ac:dyDescent="0.3">
      <c r="B877" s="45"/>
      <c r="C877" s="45"/>
      <c r="F877" s="42"/>
      <c r="G877" s="42"/>
    </row>
    <row r="878" spans="2:7" s="50" customFormat="1" x14ac:dyDescent="0.3">
      <c r="B878" s="45"/>
      <c r="C878" s="45"/>
      <c r="F878" s="42"/>
      <c r="G878" s="42"/>
    </row>
    <row r="879" spans="2:7" s="50" customFormat="1" x14ac:dyDescent="0.3">
      <c r="B879" s="45"/>
      <c r="C879" s="45"/>
      <c r="F879" s="42"/>
      <c r="G879" s="42"/>
    </row>
    <row r="880" spans="2:7" s="50" customFormat="1" x14ac:dyDescent="0.3">
      <c r="B880" s="45"/>
      <c r="C880" s="45"/>
      <c r="F880" s="42"/>
      <c r="G880" s="42"/>
    </row>
    <row r="881" spans="2:7" s="50" customFormat="1" x14ac:dyDescent="0.3">
      <c r="B881" s="45"/>
      <c r="C881" s="45"/>
      <c r="F881" s="42"/>
      <c r="G881" s="42"/>
    </row>
    <row r="882" spans="2:7" s="50" customFormat="1" x14ac:dyDescent="0.3">
      <c r="B882" s="45"/>
      <c r="C882" s="45"/>
      <c r="F882" s="42"/>
      <c r="G882" s="42"/>
    </row>
    <row r="883" spans="2:7" s="50" customFormat="1" x14ac:dyDescent="0.3">
      <c r="B883" s="45"/>
      <c r="C883" s="45"/>
      <c r="F883" s="42"/>
      <c r="G883" s="42"/>
    </row>
    <row r="884" spans="2:7" s="50" customFormat="1" x14ac:dyDescent="0.3">
      <c r="B884" s="45"/>
      <c r="C884" s="45"/>
      <c r="F884" s="42"/>
      <c r="G884" s="42"/>
    </row>
    <row r="885" spans="2:7" s="50" customFormat="1" x14ac:dyDescent="0.3">
      <c r="B885" s="45"/>
      <c r="C885" s="45"/>
      <c r="F885" s="42"/>
      <c r="G885" s="42"/>
    </row>
    <row r="886" spans="2:7" s="50" customFormat="1" x14ac:dyDescent="0.3">
      <c r="B886" s="45"/>
      <c r="C886" s="45"/>
      <c r="F886" s="42"/>
      <c r="G886" s="42"/>
    </row>
    <row r="887" spans="2:7" s="50" customFormat="1" x14ac:dyDescent="0.3">
      <c r="B887" s="45"/>
      <c r="C887" s="45"/>
      <c r="F887" s="42"/>
      <c r="G887" s="42"/>
    </row>
    <row r="888" spans="2:7" s="50" customFormat="1" x14ac:dyDescent="0.3">
      <c r="B888" s="45"/>
      <c r="C888" s="45"/>
      <c r="F888" s="42"/>
      <c r="G888" s="42"/>
    </row>
    <row r="889" spans="2:7" s="50" customFormat="1" x14ac:dyDescent="0.3">
      <c r="B889" s="45"/>
      <c r="C889" s="45"/>
      <c r="F889" s="42"/>
      <c r="G889" s="42"/>
    </row>
    <row r="890" spans="2:7" s="50" customFormat="1" x14ac:dyDescent="0.3">
      <c r="B890" s="45"/>
      <c r="C890" s="45"/>
      <c r="F890" s="42"/>
      <c r="G890" s="42"/>
    </row>
    <row r="891" spans="2:7" s="50" customFormat="1" x14ac:dyDescent="0.3">
      <c r="B891" s="45"/>
      <c r="C891" s="45"/>
      <c r="F891" s="42"/>
      <c r="G891" s="42"/>
    </row>
    <row r="892" spans="2:7" s="50" customFormat="1" x14ac:dyDescent="0.3">
      <c r="B892" s="45"/>
      <c r="C892" s="45"/>
      <c r="F892" s="42"/>
      <c r="G892" s="42"/>
    </row>
    <row r="893" spans="2:7" s="50" customFormat="1" x14ac:dyDescent="0.3">
      <c r="B893" s="45"/>
      <c r="C893" s="45"/>
      <c r="F893" s="42"/>
      <c r="G893" s="42"/>
    </row>
    <row r="894" spans="2:7" s="50" customFormat="1" x14ac:dyDescent="0.3">
      <c r="B894" s="45"/>
      <c r="C894" s="45"/>
      <c r="F894" s="42"/>
      <c r="G894" s="42"/>
    </row>
    <row r="895" spans="2:7" s="50" customFormat="1" x14ac:dyDescent="0.3">
      <c r="B895" s="45"/>
      <c r="C895" s="45"/>
      <c r="F895" s="42"/>
      <c r="G895" s="42"/>
    </row>
    <row r="896" spans="2:7" s="50" customFormat="1" x14ac:dyDescent="0.3">
      <c r="B896" s="45"/>
      <c r="C896" s="45"/>
      <c r="F896" s="42"/>
      <c r="G896" s="42"/>
    </row>
    <row r="897" spans="2:7" s="50" customFormat="1" x14ac:dyDescent="0.3">
      <c r="B897" s="45"/>
      <c r="C897" s="45"/>
      <c r="F897" s="42"/>
      <c r="G897" s="42"/>
    </row>
    <row r="898" spans="2:7" s="50" customFormat="1" x14ac:dyDescent="0.3">
      <c r="B898" s="45"/>
      <c r="C898" s="45"/>
      <c r="F898" s="42"/>
      <c r="G898" s="42"/>
    </row>
    <row r="899" spans="2:7" s="50" customFormat="1" x14ac:dyDescent="0.3">
      <c r="B899" s="45"/>
      <c r="C899" s="45"/>
      <c r="F899" s="42"/>
      <c r="G899" s="42"/>
    </row>
    <row r="900" spans="2:7" s="50" customFormat="1" x14ac:dyDescent="0.3">
      <c r="B900" s="45"/>
      <c r="C900" s="45"/>
      <c r="F900" s="42"/>
      <c r="G900" s="42"/>
    </row>
    <row r="901" spans="2:7" s="50" customFormat="1" x14ac:dyDescent="0.3">
      <c r="B901" s="45"/>
      <c r="C901" s="45"/>
      <c r="F901" s="42"/>
      <c r="G901" s="42"/>
    </row>
    <row r="902" spans="2:7" s="50" customFormat="1" x14ac:dyDescent="0.3">
      <c r="B902" s="45"/>
      <c r="C902" s="45"/>
      <c r="F902" s="42"/>
      <c r="G902" s="42"/>
    </row>
    <row r="903" spans="2:7" s="50" customFormat="1" x14ac:dyDescent="0.3">
      <c r="B903" s="45"/>
      <c r="C903" s="45"/>
      <c r="F903" s="42"/>
      <c r="G903" s="42"/>
    </row>
    <row r="904" spans="2:7" s="50" customFormat="1" x14ac:dyDescent="0.3">
      <c r="B904" s="45"/>
      <c r="C904" s="45"/>
      <c r="F904" s="42"/>
      <c r="G904" s="42"/>
    </row>
    <row r="905" spans="2:7" s="50" customFormat="1" x14ac:dyDescent="0.3">
      <c r="B905" s="45"/>
      <c r="C905" s="45"/>
      <c r="F905" s="42"/>
      <c r="G905" s="42"/>
    </row>
    <row r="906" spans="2:7" s="50" customFormat="1" x14ac:dyDescent="0.3">
      <c r="B906" s="45"/>
      <c r="C906" s="45"/>
      <c r="F906" s="42"/>
      <c r="G906" s="42"/>
    </row>
    <row r="907" spans="2:7" s="50" customFormat="1" x14ac:dyDescent="0.3">
      <c r="B907" s="45"/>
      <c r="C907" s="45"/>
      <c r="F907" s="42"/>
      <c r="G907" s="42"/>
    </row>
    <row r="908" spans="2:7" s="50" customFormat="1" x14ac:dyDescent="0.3">
      <c r="B908" s="45"/>
      <c r="C908" s="45"/>
      <c r="F908" s="42"/>
      <c r="G908" s="42"/>
    </row>
    <row r="909" spans="2:7" s="50" customFormat="1" x14ac:dyDescent="0.3">
      <c r="B909" s="45"/>
      <c r="C909" s="45"/>
      <c r="F909" s="42"/>
      <c r="G909" s="42"/>
    </row>
    <row r="910" spans="2:7" s="50" customFormat="1" x14ac:dyDescent="0.3">
      <c r="B910" s="45"/>
      <c r="C910" s="45"/>
      <c r="F910" s="42"/>
      <c r="G910" s="42"/>
    </row>
    <row r="911" spans="2:7" s="50" customFormat="1" x14ac:dyDescent="0.3">
      <c r="B911" s="45"/>
      <c r="C911" s="45"/>
      <c r="F911" s="42"/>
      <c r="G911" s="42"/>
    </row>
    <row r="912" spans="2:7" s="50" customFormat="1" x14ac:dyDescent="0.3">
      <c r="B912" s="45"/>
      <c r="C912" s="45"/>
      <c r="F912" s="42"/>
      <c r="G912" s="42"/>
    </row>
    <row r="913" spans="2:7" s="50" customFormat="1" x14ac:dyDescent="0.3">
      <c r="B913" s="45"/>
      <c r="C913" s="45"/>
      <c r="F913" s="42"/>
      <c r="G913" s="42"/>
    </row>
    <row r="914" spans="2:7" s="50" customFormat="1" x14ac:dyDescent="0.3">
      <c r="B914" s="45"/>
      <c r="C914" s="45"/>
      <c r="F914" s="42"/>
      <c r="G914" s="42"/>
    </row>
    <row r="915" spans="2:7" s="50" customFormat="1" x14ac:dyDescent="0.3">
      <c r="B915" s="45"/>
      <c r="C915" s="45"/>
      <c r="F915" s="42"/>
      <c r="G915" s="42"/>
    </row>
    <row r="916" spans="2:7" s="50" customFormat="1" x14ac:dyDescent="0.3">
      <c r="B916" s="45"/>
      <c r="C916" s="45"/>
      <c r="F916" s="42"/>
      <c r="G916" s="42"/>
    </row>
    <row r="917" spans="2:7" s="50" customFormat="1" x14ac:dyDescent="0.3">
      <c r="B917" s="45"/>
      <c r="C917" s="45"/>
      <c r="F917" s="42"/>
      <c r="G917" s="42"/>
    </row>
    <row r="918" spans="2:7" s="50" customFormat="1" x14ac:dyDescent="0.3">
      <c r="B918" s="45"/>
      <c r="C918" s="45"/>
      <c r="F918" s="42"/>
      <c r="G918" s="42"/>
    </row>
    <row r="919" spans="2:7" s="50" customFormat="1" x14ac:dyDescent="0.3">
      <c r="B919" s="45"/>
      <c r="C919" s="45"/>
      <c r="F919" s="42"/>
      <c r="G919" s="42"/>
    </row>
    <row r="920" spans="2:7" s="50" customFormat="1" x14ac:dyDescent="0.3">
      <c r="B920" s="45"/>
      <c r="C920" s="45"/>
      <c r="F920" s="42"/>
      <c r="G920" s="42"/>
    </row>
    <row r="921" spans="2:7" s="50" customFormat="1" x14ac:dyDescent="0.3">
      <c r="B921" s="45"/>
      <c r="C921" s="45"/>
      <c r="F921" s="42"/>
      <c r="G921" s="42"/>
    </row>
    <row r="922" spans="2:7" s="50" customFormat="1" x14ac:dyDescent="0.3">
      <c r="B922" s="45"/>
      <c r="C922" s="45"/>
      <c r="F922" s="42"/>
      <c r="G922" s="42"/>
    </row>
    <row r="923" spans="2:7" s="50" customFormat="1" x14ac:dyDescent="0.3">
      <c r="B923" s="45"/>
      <c r="C923" s="45"/>
      <c r="F923" s="42"/>
      <c r="G923" s="42"/>
    </row>
    <row r="924" spans="2:7" s="50" customFormat="1" x14ac:dyDescent="0.3">
      <c r="B924" s="45"/>
      <c r="C924" s="45"/>
      <c r="F924" s="42"/>
      <c r="G924" s="42"/>
    </row>
    <row r="925" spans="2:7" s="50" customFormat="1" x14ac:dyDescent="0.3">
      <c r="B925" s="45"/>
      <c r="C925" s="45"/>
      <c r="F925" s="42"/>
      <c r="G925" s="42"/>
    </row>
    <row r="926" spans="2:7" s="50" customFormat="1" x14ac:dyDescent="0.3">
      <c r="B926" s="45"/>
      <c r="C926" s="45"/>
      <c r="F926" s="42"/>
      <c r="G926" s="42"/>
    </row>
    <row r="927" spans="2:7" s="50" customFormat="1" x14ac:dyDescent="0.3">
      <c r="B927" s="45"/>
      <c r="C927" s="45"/>
      <c r="F927" s="42"/>
      <c r="G927" s="42"/>
    </row>
    <row r="928" spans="2:7" s="50" customFormat="1" x14ac:dyDescent="0.3">
      <c r="B928" s="45"/>
      <c r="C928" s="45"/>
      <c r="F928" s="42"/>
      <c r="G928" s="42"/>
    </row>
    <row r="929" spans="2:7" s="50" customFormat="1" x14ac:dyDescent="0.3">
      <c r="B929" s="45"/>
      <c r="C929" s="45"/>
      <c r="F929" s="42"/>
      <c r="G929" s="42"/>
    </row>
    <row r="930" spans="2:7" s="50" customFormat="1" x14ac:dyDescent="0.3">
      <c r="B930" s="45"/>
      <c r="C930" s="45"/>
      <c r="F930" s="42"/>
      <c r="G930" s="42"/>
    </row>
    <row r="931" spans="2:7" s="50" customFormat="1" x14ac:dyDescent="0.3">
      <c r="B931" s="45"/>
      <c r="C931" s="45"/>
      <c r="F931" s="42"/>
      <c r="G931" s="42"/>
    </row>
    <row r="932" spans="2:7" s="50" customFormat="1" x14ac:dyDescent="0.3">
      <c r="B932" s="45"/>
      <c r="C932" s="45"/>
      <c r="F932" s="42"/>
      <c r="G932" s="42"/>
    </row>
    <row r="933" spans="2:7" s="50" customFormat="1" x14ac:dyDescent="0.3">
      <c r="B933" s="45"/>
      <c r="C933" s="45"/>
      <c r="F933" s="42"/>
      <c r="G933" s="42"/>
    </row>
    <row r="934" spans="2:7" s="50" customFormat="1" x14ac:dyDescent="0.3">
      <c r="B934" s="45"/>
      <c r="C934" s="45"/>
      <c r="F934" s="42"/>
      <c r="G934" s="42"/>
    </row>
    <row r="935" spans="2:7" s="50" customFormat="1" x14ac:dyDescent="0.3">
      <c r="B935" s="45"/>
      <c r="C935" s="45"/>
      <c r="F935" s="42"/>
      <c r="G935" s="42"/>
    </row>
    <row r="936" spans="2:7" s="50" customFormat="1" x14ac:dyDescent="0.3">
      <c r="B936" s="45"/>
      <c r="C936" s="45"/>
      <c r="F936" s="42"/>
      <c r="G936" s="42"/>
    </row>
    <row r="937" spans="2:7" s="50" customFormat="1" x14ac:dyDescent="0.3">
      <c r="B937" s="45"/>
      <c r="C937" s="45"/>
      <c r="F937" s="42"/>
      <c r="G937" s="42"/>
    </row>
    <row r="938" spans="2:7" s="50" customFormat="1" x14ac:dyDescent="0.3">
      <c r="B938" s="45"/>
      <c r="C938" s="45"/>
      <c r="F938" s="42"/>
      <c r="G938" s="42"/>
    </row>
    <row r="939" spans="2:7" s="50" customFormat="1" x14ac:dyDescent="0.3">
      <c r="B939" s="45"/>
      <c r="C939" s="45"/>
      <c r="F939" s="42"/>
      <c r="G939" s="42"/>
    </row>
    <row r="940" spans="2:7" s="50" customFormat="1" x14ac:dyDescent="0.3">
      <c r="B940" s="45"/>
      <c r="C940" s="45"/>
      <c r="F940" s="42"/>
      <c r="G940" s="42"/>
    </row>
    <row r="941" spans="2:7" s="50" customFormat="1" x14ac:dyDescent="0.3">
      <c r="B941" s="45"/>
      <c r="C941" s="45"/>
      <c r="F941" s="42"/>
      <c r="G941" s="42"/>
    </row>
    <row r="942" spans="2:7" s="50" customFormat="1" x14ac:dyDescent="0.3">
      <c r="B942" s="45"/>
      <c r="C942" s="45"/>
      <c r="F942" s="42"/>
      <c r="G942" s="42"/>
    </row>
    <row r="943" spans="2:7" s="50" customFormat="1" x14ac:dyDescent="0.3">
      <c r="B943" s="45"/>
      <c r="C943" s="45"/>
      <c r="F943" s="42"/>
      <c r="G943" s="42"/>
    </row>
    <row r="944" spans="2:7" s="50" customFormat="1" x14ac:dyDescent="0.3">
      <c r="B944" s="45"/>
      <c r="C944" s="45"/>
      <c r="F944" s="42"/>
      <c r="G944" s="42"/>
    </row>
    <row r="945" spans="2:7" s="50" customFormat="1" x14ac:dyDescent="0.3">
      <c r="B945" s="45"/>
      <c r="C945" s="45"/>
      <c r="F945" s="42"/>
      <c r="G945" s="42"/>
    </row>
    <row r="946" spans="2:7" s="50" customFormat="1" x14ac:dyDescent="0.3">
      <c r="B946" s="45"/>
      <c r="C946" s="45"/>
      <c r="F946" s="42"/>
      <c r="G946" s="42"/>
    </row>
    <row r="947" spans="2:7" s="50" customFormat="1" x14ac:dyDescent="0.3">
      <c r="B947" s="45"/>
      <c r="C947" s="45"/>
      <c r="F947" s="42"/>
      <c r="G947" s="42"/>
    </row>
    <row r="948" spans="2:7" s="50" customFormat="1" x14ac:dyDescent="0.3">
      <c r="B948" s="45"/>
      <c r="C948" s="45"/>
      <c r="F948" s="42"/>
      <c r="G948" s="42"/>
    </row>
    <row r="949" spans="2:7" s="50" customFormat="1" x14ac:dyDescent="0.3">
      <c r="B949" s="45"/>
      <c r="C949" s="45"/>
      <c r="F949" s="42"/>
      <c r="G949" s="42"/>
    </row>
    <row r="950" spans="2:7" s="50" customFormat="1" x14ac:dyDescent="0.3">
      <c r="B950" s="45"/>
      <c r="C950" s="45"/>
      <c r="F950" s="42"/>
      <c r="G950" s="42"/>
    </row>
    <row r="951" spans="2:7" s="50" customFormat="1" x14ac:dyDescent="0.3">
      <c r="B951" s="45"/>
      <c r="C951" s="45"/>
      <c r="F951" s="42"/>
      <c r="G951" s="42"/>
    </row>
    <row r="952" spans="2:7" s="50" customFormat="1" x14ac:dyDescent="0.3">
      <c r="B952" s="45"/>
      <c r="C952" s="45"/>
      <c r="F952" s="42"/>
      <c r="G952" s="42"/>
    </row>
    <row r="953" spans="2:7" s="50" customFormat="1" x14ac:dyDescent="0.3">
      <c r="B953" s="45"/>
      <c r="C953" s="45"/>
      <c r="F953" s="42"/>
      <c r="G953" s="42"/>
    </row>
    <row r="954" spans="2:7" s="50" customFormat="1" x14ac:dyDescent="0.3">
      <c r="B954" s="45"/>
      <c r="C954" s="45"/>
      <c r="F954" s="42"/>
      <c r="G954" s="42"/>
    </row>
    <row r="955" spans="2:7" s="50" customFormat="1" x14ac:dyDescent="0.3">
      <c r="B955" s="45"/>
      <c r="C955" s="45"/>
      <c r="F955" s="42"/>
      <c r="G955" s="42"/>
    </row>
    <row r="956" spans="2:7" s="50" customFormat="1" x14ac:dyDescent="0.3">
      <c r="B956" s="45"/>
      <c r="C956" s="45"/>
      <c r="F956" s="42"/>
      <c r="G956" s="42"/>
    </row>
    <row r="957" spans="2:7" s="50" customFormat="1" x14ac:dyDescent="0.3">
      <c r="B957" s="45"/>
      <c r="C957" s="45"/>
      <c r="F957" s="42"/>
      <c r="G957" s="42"/>
    </row>
    <row r="958" spans="2:7" s="50" customFormat="1" x14ac:dyDescent="0.3">
      <c r="B958" s="45"/>
      <c r="C958" s="45"/>
      <c r="F958" s="42"/>
      <c r="G958" s="42"/>
    </row>
    <row r="959" spans="2:7" s="50" customFormat="1" x14ac:dyDescent="0.3">
      <c r="B959" s="45"/>
      <c r="C959" s="45"/>
      <c r="F959" s="42"/>
      <c r="G959" s="42"/>
    </row>
    <row r="960" spans="2:7" s="50" customFormat="1" x14ac:dyDescent="0.3">
      <c r="B960" s="45"/>
      <c r="C960" s="45"/>
      <c r="F960" s="42"/>
      <c r="G960" s="42"/>
    </row>
    <row r="961" spans="2:7" s="50" customFormat="1" x14ac:dyDescent="0.3">
      <c r="B961" s="45"/>
      <c r="C961" s="45"/>
      <c r="F961" s="42"/>
      <c r="G961" s="42"/>
    </row>
    <row r="962" spans="2:7" s="50" customFormat="1" x14ac:dyDescent="0.3">
      <c r="B962" s="45"/>
      <c r="C962" s="45"/>
      <c r="F962" s="42"/>
      <c r="G962" s="42"/>
    </row>
    <row r="963" spans="2:7" s="50" customFormat="1" x14ac:dyDescent="0.3">
      <c r="B963" s="45"/>
      <c r="C963" s="45"/>
      <c r="F963" s="42"/>
      <c r="G963" s="42"/>
    </row>
    <row r="964" spans="2:7" s="50" customFormat="1" x14ac:dyDescent="0.3">
      <c r="B964" s="45"/>
      <c r="C964" s="45"/>
      <c r="F964" s="42"/>
      <c r="G964" s="42"/>
    </row>
    <row r="965" spans="2:7" s="50" customFormat="1" x14ac:dyDescent="0.3">
      <c r="B965" s="45"/>
      <c r="C965" s="45"/>
      <c r="F965" s="42"/>
      <c r="G965" s="42"/>
    </row>
    <row r="966" spans="2:7" s="50" customFormat="1" x14ac:dyDescent="0.3">
      <c r="B966" s="45"/>
      <c r="C966" s="45"/>
      <c r="F966" s="42"/>
      <c r="G966" s="42"/>
    </row>
    <row r="967" spans="2:7" s="50" customFormat="1" x14ac:dyDescent="0.3">
      <c r="B967" s="45"/>
      <c r="C967" s="45"/>
      <c r="F967" s="42"/>
      <c r="G967" s="42"/>
    </row>
    <row r="968" spans="2:7" s="50" customFormat="1" x14ac:dyDescent="0.3">
      <c r="B968" s="45"/>
      <c r="C968" s="45"/>
      <c r="F968" s="42"/>
      <c r="G968" s="42"/>
    </row>
    <row r="969" spans="2:7" s="50" customFormat="1" x14ac:dyDescent="0.3">
      <c r="B969" s="45"/>
      <c r="C969" s="45"/>
      <c r="F969" s="42"/>
      <c r="G969" s="42"/>
    </row>
    <row r="970" spans="2:7" s="50" customFormat="1" x14ac:dyDescent="0.3">
      <c r="B970" s="45"/>
      <c r="C970" s="45"/>
      <c r="F970" s="42"/>
      <c r="G970" s="42"/>
    </row>
    <row r="971" spans="2:7" s="50" customFormat="1" x14ac:dyDescent="0.3">
      <c r="B971" s="45"/>
      <c r="C971" s="45"/>
      <c r="F971" s="42"/>
      <c r="G971" s="42"/>
    </row>
    <row r="972" spans="2:7" s="50" customFormat="1" x14ac:dyDescent="0.3">
      <c r="B972" s="45"/>
      <c r="C972" s="45"/>
      <c r="F972" s="42"/>
      <c r="G972" s="42"/>
    </row>
    <row r="973" spans="2:7" s="50" customFormat="1" x14ac:dyDescent="0.3">
      <c r="B973" s="45"/>
      <c r="C973" s="45"/>
      <c r="F973" s="42"/>
      <c r="G973" s="42"/>
    </row>
    <row r="974" spans="2:7" s="50" customFormat="1" x14ac:dyDescent="0.3">
      <c r="B974" s="45"/>
      <c r="C974" s="45"/>
      <c r="F974" s="42"/>
      <c r="G974" s="42"/>
    </row>
    <row r="975" spans="2:7" s="50" customFormat="1" x14ac:dyDescent="0.3">
      <c r="B975" s="45"/>
      <c r="C975" s="45"/>
      <c r="F975" s="42"/>
      <c r="G975" s="42"/>
    </row>
    <row r="976" spans="2:7" s="50" customFormat="1" x14ac:dyDescent="0.3">
      <c r="B976" s="45"/>
      <c r="C976" s="45"/>
      <c r="F976" s="42"/>
      <c r="G976" s="42"/>
    </row>
    <row r="977" spans="2:7" s="50" customFormat="1" x14ac:dyDescent="0.3">
      <c r="B977" s="45"/>
      <c r="C977" s="45"/>
      <c r="F977" s="42"/>
      <c r="G977" s="42"/>
    </row>
    <row r="978" spans="2:7" s="50" customFormat="1" x14ac:dyDescent="0.3">
      <c r="B978" s="45"/>
      <c r="C978" s="45"/>
      <c r="F978" s="42"/>
      <c r="G978" s="42"/>
    </row>
    <row r="979" spans="2:7" s="50" customFormat="1" x14ac:dyDescent="0.3">
      <c r="B979" s="45"/>
      <c r="C979" s="45"/>
      <c r="F979" s="42"/>
      <c r="G979" s="42"/>
    </row>
    <row r="980" spans="2:7" s="50" customFormat="1" x14ac:dyDescent="0.3">
      <c r="B980" s="45"/>
      <c r="C980" s="45"/>
      <c r="F980" s="42"/>
      <c r="G980" s="42"/>
    </row>
    <row r="981" spans="2:7" s="50" customFormat="1" x14ac:dyDescent="0.3">
      <c r="B981" s="45"/>
      <c r="C981" s="45"/>
      <c r="F981" s="42"/>
      <c r="G981" s="42"/>
    </row>
    <row r="982" spans="2:7" s="50" customFormat="1" x14ac:dyDescent="0.3">
      <c r="B982" s="45"/>
      <c r="C982" s="45"/>
      <c r="F982" s="42"/>
      <c r="G982" s="42"/>
    </row>
    <row r="983" spans="2:7" s="50" customFormat="1" x14ac:dyDescent="0.3">
      <c r="B983" s="45"/>
      <c r="C983" s="45"/>
      <c r="F983" s="42"/>
      <c r="G983" s="42"/>
    </row>
    <row r="984" spans="2:7" s="50" customFormat="1" x14ac:dyDescent="0.3">
      <c r="B984" s="45"/>
      <c r="C984" s="45"/>
      <c r="F984" s="42"/>
      <c r="G984" s="42"/>
    </row>
    <row r="985" spans="2:7" s="50" customFormat="1" x14ac:dyDescent="0.3">
      <c r="B985" s="45"/>
      <c r="C985" s="45"/>
      <c r="F985" s="42"/>
      <c r="G985" s="42"/>
    </row>
    <row r="986" spans="2:7" s="50" customFormat="1" x14ac:dyDescent="0.3">
      <c r="B986" s="45"/>
      <c r="C986" s="45"/>
      <c r="F986" s="42"/>
      <c r="G986" s="42"/>
    </row>
    <row r="987" spans="2:7" s="50" customFormat="1" x14ac:dyDescent="0.3">
      <c r="B987" s="45"/>
      <c r="C987" s="45"/>
      <c r="F987" s="42"/>
      <c r="G987" s="42"/>
    </row>
    <row r="988" spans="2:7" s="50" customFormat="1" x14ac:dyDescent="0.3">
      <c r="B988" s="45"/>
      <c r="C988" s="45"/>
      <c r="F988" s="42"/>
      <c r="G988" s="42"/>
    </row>
    <row r="989" spans="2:7" s="50" customFormat="1" x14ac:dyDescent="0.3">
      <c r="B989" s="45"/>
      <c r="C989" s="45"/>
      <c r="F989" s="42"/>
      <c r="G989" s="42"/>
    </row>
    <row r="990" spans="2:7" s="50" customFormat="1" x14ac:dyDescent="0.3">
      <c r="B990" s="45"/>
      <c r="C990" s="45"/>
      <c r="F990" s="42"/>
      <c r="G990" s="42"/>
    </row>
    <row r="991" spans="2:7" s="50" customFormat="1" x14ac:dyDescent="0.3">
      <c r="B991" s="45"/>
      <c r="C991" s="45"/>
      <c r="F991" s="42"/>
      <c r="G991" s="42"/>
    </row>
    <row r="992" spans="2:7" s="50" customFormat="1" x14ac:dyDescent="0.3">
      <c r="B992" s="45"/>
      <c r="C992" s="45"/>
      <c r="F992" s="42"/>
      <c r="G992" s="42"/>
    </row>
    <row r="993" spans="2:7" s="50" customFormat="1" x14ac:dyDescent="0.3">
      <c r="B993" s="45"/>
      <c r="C993" s="45"/>
      <c r="F993" s="42"/>
      <c r="G993" s="42"/>
    </row>
    <row r="994" spans="2:7" s="50" customFormat="1" x14ac:dyDescent="0.3">
      <c r="B994" s="45"/>
      <c r="C994" s="45"/>
      <c r="F994" s="42"/>
      <c r="G994" s="42"/>
    </row>
    <row r="995" spans="2:7" s="50" customFormat="1" x14ac:dyDescent="0.3">
      <c r="B995" s="45"/>
      <c r="C995" s="45"/>
      <c r="F995" s="42"/>
      <c r="G995" s="42"/>
    </row>
    <row r="996" spans="2:7" s="50" customFormat="1" x14ac:dyDescent="0.3">
      <c r="B996" s="45"/>
      <c r="C996" s="45"/>
      <c r="F996" s="42"/>
      <c r="G996" s="42"/>
    </row>
    <row r="997" spans="2:7" s="50" customFormat="1" x14ac:dyDescent="0.3">
      <c r="B997" s="45"/>
      <c r="C997" s="45"/>
      <c r="F997" s="42"/>
      <c r="G997" s="42"/>
    </row>
    <row r="998" spans="2:7" s="50" customFormat="1" x14ac:dyDescent="0.3">
      <c r="B998" s="45"/>
      <c r="C998" s="45"/>
      <c r="F998" s="42"/>
      <c r="G998" s="42"/>
    </row>
    <row r="999" spans="2:7" s="50" customFormat="1" x14ac:dyDescent="0.3">
      <c r="B999" s="45"/>
      <c r="C999" s="45"/>
      <c r="F999" s="42"/>
      <c r="G999" s="42"/>
    </row>
    <row r="1000" spans="2:7" s="50" customFormat="1" x14ac:dyDescent="0.3">
      <c r="B1000" s="45"/>
      <c r="C1000" s="45"/>
      <c r="F1000" s="42"/>
      <c r="G1000" s="42"/>
    </row>
    <row r="1001" spans="2:7" s="50" customFormat="1" x14ac:dyDescent="0.3">
      <c r="B1001" s="45"/>
      <c r="C1001" s="45"/>
      <c r="F1001" s="42"/>
      <c r="G1001" s="42"/>
    </row>
    <row r="1002" spans="2:7" s="50" customFormat="1" x14ac:dyDescent="0.3">
      <c r="B1002" s="45"/>
      <c r="C1002" s="45"/>
      <c r="F1002" s="42"/>
      <c r="G1002" s="42"/>
    </row>
    <row r="1003" spans="2:7" s="50" customFormat="1" x14ac:dyDescent="0.3">
      <c r="B1003" s="45"/>
      <c r="C1003" s="45"/>
      <c r="F1003" s="42"/>
      <c r="G1003" s="42"/>
    </row>
    <row r="1004" spans="2:7" s="50" customFormat="1" x14ac:dyDescent="0.3">
      <c r="B1004" s="45"/>
      <c r="C1004" s="45"/>
      <c r="F1004" s="42"/>
      <c r="G1004" s="42"/>
    </row>
    <row r="1005" spans="2:7" s="50" customFormat="1" x14ac:dyDescent="0.3">
      <c r="B1005" s="45"/>
      <c r="C1005" s="45"/>
      <c r="F1005" s="42"/>
      <c r="G1005" s="42"/>
    </row>
    <row r="1006" spans="2:7" s="50" customFormat="1" x14ac:dyDescent="0.3">
      <c r="B1006" s="45"/>
      <c r="C1006" s="45"/>
      <c r="F1006" s="42"/>
      <c r="G1006" s="42"/>
    </row>
    <row r="1007" spans="2:7" s="50" customFormat="1" x14ac:dyDescent="0.3">
      <c r="B1007" s="45"/>
      <c r="C1007" s="45"/>
      <c r="F1007" s="42"/>
      <c r="G1007" s="42"/>
    </row>
    <row r="1008" spans="2:7" s="50" customFormat="1" x14ac:dyDescent="0.3">
      <c r="B1008" s="45"/>
      <c r="C1008" s="45"/>
      <c r="F1008" s="42"/>
      <c r="G1008" s="42"/>
    </row>
    <row r="1009" spans="2:7" s="50" customFormat="1" x14ac:dyDescent="0.3">
      <c r="B1009" s="45"/>
      <c r="C1009" s="45"/>
      <c r="F1009" s="42"/>
      <c r="G1009" s="42"/>
    </row>
    <row r="1010" spans="2:7" s="50" customFormat="1" x14ac:dyDescent="0.3">
      <c r="B1010" s="45"/>
      <c r="C1010" s="45"/>
      <c r="F1010" s="42"/>
      <c r="G1010" s="42"/>
    </row>
    <row r="1011" spans="2:7" s="50" customFormat="1" x14ac:dyDescent="0.3">
      <c r="B1011" s="45"/>
      <c r="C1011" s="45"/>
      <c r="F1011" s="42"/>
      <c r="G1011" s="42"/>
    </row>
    <row r="1012" spans="2:7" s="50" customFormat="1" x14ac:dyDescent="0.3">
      <c r="B1012" s="45"/>
      <c r="C1012" s="45"/>
      <c r="F1012" s="42"/>
      <c r="G1012" s="42"/>
    </row>
    <row r="1013" spans="2:7" s="50" customFormat="1" x14ac:dyDescent="0.3">
      <c r="B1013" s="45"/>
      <c r="C1013" s="45"/>
      <c r="F1013" s="42"/>
      <c r="G1013" s="42"/>
    </row>
    <row r="1014" spans="2:7" s="50" customFormat="1" x14ac:dyDescent="0.3">
      <c r="B1014" s="45"/>
      <c r="C1014" s="45"/>
      <c r="F1014" s="42"/>
      <c r="G1014" s="42"/>
    </row>
    <row r="1015" spans="2:7" s="50" customFormat="1" x14ac:dyDescent="0.3">
      <c r="B1015" s="45"/>
      <c r="C1015" s="45"/>
      <c r="F1015" s="42"/>
      <c r="G1015" s="42"/>
    </row>
    <row r="1016" spans="2:7" s="50" customFormat="1" x14ac:dyDescent="0.3">
      <c r="B1016" s="45"/>
      <c r="C1016" s="45"/>
      <c r="F1016" s="42"/>
      <c r="G1016" s="42"/>
    </row>
    <row r="1017" spans="2:7" s="50" customFormat="1" x14ac:dyDescent="0.3">
      <c r="B1017" s="45"/>
      <c r="C1017" s="45"/>
      <c r="F1017" s="42"/>
      <c r="G1017" s="42"/>
    </row>
    <row r="1018" spans="2:7" s="50" customFormat="1" x14ac:dyDescent="0.3">
      <c r="B1018" s="45"/>
      <c r="C1018" s="45"/>
      <c r="F1018" s="42"/>
      <c r="G1018" s="42"/>
    </row>
    <row r="1019" spans="2:7" s="50" customFormat="1" x14ac:dyDescent="0.3">
      <c r="B1019" s="45"/>
      <c r="C1019" s="45"/>
      <c r="F1019" s="42"/>
      <c r="G1019" s="42"/>
    </row>
    <row r="1020" spans="2:7" s="50" customFormat="1" x14ac:dyDescent="0.3">
      <c r="B1020" s="45"/>
      <c r="C1020" s="45"/>
      <c r="F1020" s="42"/>
      <c r="G1020" s="42"/>
    </row>
    <row r="1021" spans="2:7" s="50" customFormat="1" x14ac:dyDescent="0.3">
      <c r="B1021" s="45"/>
      <c r="C1021" s="45"/>
      <c r="F1021" s="42"/>
      <c r="G1021" s="42"/>
    </row>
    <row r="1022" spans="2:7" s="50" customFormat="1" x14ac:dyDescent="0.3">
      <c r="B1022" s="45"/>
      <c r="C1022" s="45"/>
      <c r="F1022" s="42"/>
      <c r="G1022" s="42"/>
    </row>
    <row r="1023" spans="2:7" s="50" customFormat="1" x14ac:dyDescent="0.3">
      <c r="B1023" s="45"/>
      <c r="C1023" s="45"/>
      <c r="F1023" s="42"/>
      <c r="G1023" s="42"/>
    </row>
    <row r="1024" spans="2:7" s="50" customFormat="1" x14ac:dyDescent="0.3">
      <c r="B1024" s="45"/>
      <c r="C1024" s="45"/>
      <c r="F1024" s="42"/>
      <c r="G1024" s="42"/>
    </row>
    <row r="1025" spans="2:7" s="50" customFormat="1" x14ac:dyDescent="0.3">
      <c r="B1025" s="45"/>
      <c r="C1025" s="45"/>
      <c r="F1025" s="42"/>
      <c r="G1025" s="42"/>
    </row>
    <row r="1026" spans="2:7" s="50" customFormat="1" x14ac:dyDescent="0.3">
      <c r="B1026" s="45"/>
      <c r="C1026" s="45"/>
      <c r="F1026" s="42"/>
      <c r="G1026" s="42"/>
    </row>
    <row r="1027" spans="2:7" s="50" customFormat="1" x14ac:dyDescent="0.3">
      <c r="B1027" s="45"/>
      <c r="C1027" s="45"/>
      <c r="F1027" s="42"/>
      <c r="G1027" s="42"/>
    </row>
    <row r="1028" spans="2:7" s="50" customFormat="1" x14ac:dyDescent="0.3">
      <c r="B1028" s="45"/>
      <c r="C1028" s="45"/>
      <c r="F1028" s="42"/>
      <c r="G1028" s="42"/>
    </row>
    <row r="1029" spans="2:7" s="50" customFormat="1" x14ac:dyDescent="0.3">
      <c r="B1029" s="45"/>
      <c r="C1029" s="45"/>
      <c r="F1029" s="42"/>
      <c r="G1029" s="42"/>
    </row>
    <row r="1030" spans="2:7" s="50" customFormat="1" x14ac:dyDescent="0.3">
      <c r="B1030" s="45"/>
      <c r="C1030" s="45"/>
      <c r="F1030" s="42"/>
      <c r="G1030" s="42"/>
    </row>
    <row r="1031" spans="2:7" s="50" customFormat="1" x14ac:dyDescent="0.3">
      <c r="B1031" s="45"/>
      <c r="C1031" s="45"/>
      <c r="F1031" s="42"/>
      <c r="G1031" s="42"/>
    </row>
    <row r="1032" spans="2:7" s="50" customFormat="1" x14ac:dyDescent="0.3">
      <c r="B1032" s="45"/>
      <c r="C1032" s="45"/>
      <c r="F1032" s="42"/>
      <c r="G1032" s="42"/>
    </row>
    <row r="1033" spans="2:7" s="50" customFormat="1" x14ac:dyDescent="0.3">
      <c r="B1033" s="45"/>
      <c r="C1033" s="45"/>
      <c r="F1033" s="42"/>
      <c r="G1033" s="42"/>
    </row>
    <row r="1034" spans="2:7" s="50" customFormat="1" x14ac:dyDescent="0.3">
      <c r="B1034" s="45"/>
      <c r="C1034" s="45"/>
      <c r="F1034" s="42"/>
      <c r="G1034" s="42"/>
    </row>
    <row r="1035" spans="2:7" s="50" customFormat="1" x14ac:dyDescent="0.3">
      <c r="B1035" s="45"/>
      <c r="C1035" s="45"/>
      <c r="F1035" s="42"/>
      <c r="G1035" s="42"/>
    </row>
    <row r="1036" spans="2:7" s="50" customFormat="1" x14ac:dyDescent="0.3">
      <c r="B1036" s="45"/>
      <c r="C1036" s="45"/>
      <c r="F1036" s="42"/>
      <c r="G1036" s="42"/>
    </row>
    <row r="1037" spans="2:7" s="50" customFormat="1" x14ac:dyDescent="0.3">
      <c r="B1037" s="45"/>
      <c r="C1037" s="45"/>
      <c r="F1037" s="42"/>
      <c r="G1037" s="42"/>
    </row>
    <row r="1038" spans="2:7" s="50" customFormat="1" x14ac:dyDescent="0.3">
      <c r="B1038" s="45"/>
      <c r="C1038" s="45"/>
      <c r="F1038" s="42"/>
      <c r="G1038" s="42"/>
    </row>
    <row r="1039" spans="2:7" s="50" customFormat="1" x14ac:dyDescent="0.3">
      <c r="B1039" s="45"/>
      <c r="C1039" s="45"/>
      <c r="F1039" s="42"/>
      <c r="G1039" s="42"/>
    </row>
    <row r="1040" spans="2:7" s="50" customFormat="1" x14ac:dyDescent="0.3">
      <c r="B1040" s="45"/>
      <c r="C1040" s="45"/>
      <c r="F1040" s="42"/>
      <c r="G1040" s="42"/>
    </row>
    <row r="1041" spans="2:7" s="50" customFormat="1" x14ac:dyDescent="0.3">
      <c r="B1041" s="45"/>
      <c r="C1041" s="45"/>
      <c r="F1041" s="42"/>
      <c r="G1041" s="42"/>
    </row>
    <row r="1042" spans="2:7" s="50" customFormat="1" x14ac:dyDescent="0.3">
      <c r="B1042" s="45"/>
      <c r="C1042" s="45"/>
      <c r="F1042" s="42"/>
      <c r="G1042" s="42"/>
    </row>
    <row r="1043" spans="2:7" s="50" customFormat="1" x14ac:dyDescent="0.3">
      <c r="B1043" s="45"/>
      <c r="C1043" s="45"/>
      <c r="F1043" s="42"/>
      <c r="G1043" s="42"/>
    </row>
    <row r="1044" spans="2:7" s="50" customFormat="1" x14ac:dyDescent="0.3">
      <c r="B1044" s="45"/>
      <c r="C1044" s="45"/>
      <c r="F1044" s="42"/>
      <c r="G1044" s="42"/>
    </row>
    <row r="1045" spans="2:7" s="50" customFormat="1" x14ac:dyDescent="0.3">
      <c r="B1045" s="45"/>
      <c r="C1045" s="45"/>
      <c r="F1045" s="42"/>
      <c r="G1045" s="42"/>
    </row>
    <row r="1046" spans="2:7" s="50" customFormat="1" x14ac:dyDescent="0.3">
      <c r="B1046" s="45"/>
      <c r="C1046" s="45"/>
      <c r="F1046" s="42"/>
      <c r="G1046" s="42"/>
    </row>
    <row r="1047" spans="2:7" s="50" customFormat="1" x14ac:dyDescent="0.3">
      <c r="B1047" s="45"/>
      <c r="C1047" s="45"/>
      <c r="F1047" s="42"/>
      <c r="G1047" s="42"/>
    </row>
    <row r="1048" spans="2:7" s="50" customFormat="1" x14ac:dyDescent="0.3">
      <c r="B1048" s="45"/>
      <c r="C1048" s="45"/>
      <c r="F1048" s="42"/>
      <c r="G1048" s="42"/>
    </row>
    <row r="1049" spans="2:7" s="50" customFormat="1" x14ac:dyDescent="0.3">
      <c r="B1049" s="45"/>
      <c r="C1049" s="45"/>
      <c r="F1049" s="42"/>
      <c r="G1049" s="42"/>
    </row>
    <row r="1050" spans="2:7" s="50" customFormat="1" x14ac:dyDescent="0.3">
      <c r="B1050" s="45"/>
      <c r="C1050" s="45"/>
      <c r="F1050" s="42"/>
      <c r="G1050" s="42"/>
    </row>
    <row r="1051" spans="2:7" s="50" customFormat="1" x14ac:dyDescent="0.3">
      <c r="B1051" s="45"/>
      <c r="C1051" s="45"/>
      <c r="F1051" s="42"/>
      <c r="G1051" s="42"/>
    </row>
    <row r="1052" spans="2:7" s="50" customFormat="1" x14ac:dyDescent="0.3">
      <c r="B1052" s="45"/>
      <c r="C1052" s="45"/>
      <c r="F1052" s="42"/>
      <c r="G1052" s="42"/>
    </row>
    <row r="1053" spans="2:7" s="50" customFormat="1" x14ac:dyDescent="0.3">
      <c r="B1053" s="45"/>
      <c r="C1053" s="45"/>
      <c r="F1053" s="42"/>
      <c r="G1053" s="42"/>
    </row>
    <row r="1054" spans="2:7" s="50" customFormat="1" x14ac:dyDescent="0.3">
      <c r="B1054" s="45"/>
      <c r="C1054" s="45"/>
      <c r="F1054" s="42"/>
      <c r="G1054" s="42"/>
    </row>
    <row r="1055" spans="2:7" s="50" customFormat="1" x14ac:dyDescent="0.3">
      <c r="B1055" s="45"/>
      <c r="C1055" s="45"/>
      <c r="F1055" s="42"/>
      <c r="G1055" s="42"/>
    </row>
    <row r="1056" spans="2:7" s="50" customFormat="1" x14ac:dyDescent="0.3">
      <c r="B1056" s="45"/>
      <c r="C1056" s="45"/>
      <c r="F1056" s="42"/>
      <c r="G1056" s="42"/>
    </row>
    <row r="1057" spans="2:7" s="50" customFormat="1" x14ac:dyDescent="0.3">
      <c r="B1057" s="45"/>
      <c r="C1057" s="45"/>
      <c r="F1057" s="42"/>
      <c r="G1057" s="42"/>
    </row>
    <row r="1058" spans="2:7" s="50" customFormat="1" x14ac:dyDescent="0.3">
      <c r="B1058" s="45"/>
      <c r="C1058" s="45"/>
      <c r="F1058" s="42"/>
      <c r="G1058" s="42"/>
    </row>
    <row r="1059" spans="2:7" s="50" customFormat="1" x14ac:dyDescent="0.3">
      <c r="B1059" s="45"/>
      <c r="C1059" s="45"/>
      <c r="F1059" s="42"/>
      <c r="G1059" s="42"/>
    </row>
    <row r="1060" spans="2:7" s="50" customFormat="1" x14ac:dyDescent="0.3">
      <c r="B1060" s="45"/>
      <c r="C1060" s="45"/>
      <c r="F1060" s="42"/>
      <c r="G1060" s="42"/>
    </row>
    <row r="1061" spans="2:7" s="50" customFormat="1" x14ac:dyDescent="0.3">
      <c r="B1061" s="45"/>
      <c r="C1061" s="45"/>
      <c r="F1061" s="42"/>
      <c r="G1061" s="42"/>
    </row>
    <row r="1062" spans="2:7" s="50" customFormat="1" x14ac:dyDescent="0.3">
      <c r="B1062" s="45"/>
      <c r="C1062" s="45"/>
      <c r="F1062" s="42"/>
      <c r="G1062" s="42"/>
    </row>
    <row r="1063" spans="2:7" s="50" customFormat="1" x14ac:dyDescent="0.3">
      <c r="B1063" s="45"/>
      <c r="C1063" s="45"/>
      <c r="F1063" s="42"/>
      <c r="G1063" s="42"/>
    </row>
    <row r="1064" spans="2:7" s="50" customFormat="1" x14ac:dyDescent="0.3">
      <c r="B1064" s="45"/>
      <c r="C1064" s="45"/>
      <c r="F1064" s="42"/>
      <c r="G1064" s="42"/>
    </row>
    <row r="1065" spans="2:7" s="50" customFormat="1" x14ac:dyDescent="0.3">
      <c r="B1065" s="45"/>
      <c r="C1065" s="45"/>
      <c r="F1065" s="42"/>
      <c r="G1065" s="42"/>
    </row>
    <row r="1066" spans="2:7" s="50" customFormat="1" x14ac:dyDescent="0.3">
      <c r="B1066" s="45"/>
      <c r="C1066" s="45"/>
      <c r="F1066" s="42"/>
      <c r="G1066" s="42"/>
    </row>
    <row r="1067" spans="2:7" s="50" customFormat="1" x14ac:dyDescent="0.3">
      <c r="B1067" s="45"/>
      <c r="C1067" s="45"/>
      <c r="F1067" s="42"/>
      <c r="G1067" s="42"/>
    </row>
    <row r="1068" spans="2:7" s="50" customFormat="1" x14ac:dyDescent="0.3">
      <c r="B1068" s="45"/>
      <c r="C1068" s="45"/>
      <c r="F1068" s="42"/>
      <c r="G1068" s="42"/>
    </row>
    <row r="1069" spans="2:7" s="50" customFormat="1" x14ac:dyDescent="0.3">
      <c r="B1069" s="45"/>
      <c r="C1069" s="45"/>
      <c r="F1069" s="42"/>
      <c r="G1069" s="42"/>
    </row>
    <row r="1070" spans="2:7" s="50" customFormat="1" x14ac:dyDescent="0.3">
      <c r="B1070" s="45"/>
      <c r="C1070" s="45"/>
      <c r="F1070" s="42"/>
      <c r="G1070" s="42"/>
    </row>
    <row r="1071" spans="2:7" s="50" customFormat="1" x14ac:dyDescent="0.3">
      <c r="B1071" s="45"/>
      <c r="C1071" s="45"/>
      <c r="F1071" s="42"/>
      <c r="G1071" s="42"/>
    </row>
    <row r="1072" spans="2:7" s="50" customFormat="1" x14ac:dyDescent="0.3">
      <c r="B1072" s="45"/>
      <c r="C1072" s="45"/>
      <c r="F1072" s="42"/>
      <c r="G1072" s="42"/>
    </row>
    <row r="1073" spans="2:7" s="50" customFormat="1" x14ac:dyDescent="0.3">
      <c r="B1073" s="45"/>
      <c r="C1073" s="45"/>
      <c r="F1073" s="42"/>
      <c r="G1073" s="42"/>
    </row>
    <row r="1074" spans="2:7" s="50" customFormat="1" x14ac:dyDescent="0.3">
      <c r="B1074" s="45"/>
      <c r="C1074" s="45"/>
      <c r="F1074" s="42"/>
      <c r="G1074" s="42"/>
    </row>
    <row r="1075" spans="2:7" s="50" customFormat="1" x14ac:dyDescent="0.3">
      <c r="B1075" s="45"/>
      <c r="C1075" s="45"/>
      <c r="F1075" s="42"/>
      <c r="G1075" s="42"/>
    </row>
    <row r="1076" spans="2:7" s="50" customFormat="1" x14ac:dyDescent="0.3">
      <c r="B1076" s="45"/>
      <c r="C1076" s="45"/>
      <c r="F1076" s="42"/>
      <c r="G1076" s="42"/>
    </row>
    <row r="1077" spans="2:7" s="50" customFormat="1" x14ac:dyDescent="0.3">
      <c r="B1077" s="45"/>
      <c r="C1077" s="45"/>
      <c r="F1077" s="42"/>
      <c r="G1077" s="42"/>
    </row>
    <row r="1078" spans="2:7" s="50" customFormat="1" x14ac:dyDescent="0.3">
      <c r="B1078" s="45"/>
      <c r="C1078" s="45"/>
      <c r="F1078" s="42"/>
      <c r="G1078" s="42"/>
    </row>
    <row r="1079" spans="2:7" s="50" customFormat="1" x14ac:dyDescent="0.3">
      <c r="B1079" s="45"/>
      <c r="C1079" s="45"/>
      <c r="F1079" s="42"/>
      <c r="G1079" s="42"/>
    </row>
    <row r="1080" spans="2:7" s="50" customFormat="1" x14ac:dyDescent="0.3">
      <c r="B1080" s="45"/>
      <c r="C1080" s="45"/>
      <c r="F1080" s="42"/>
      <c r="G1080" s="42"/>
    </row>
    <row r="1081" spans="2:7" s="50" customFormat="1" x14ac:dyDescent="0.3">
      <c r="B1081" s="45"/>
      <c r="C1081" s="45"/>
      <c r="F1081" s="42"/>
      <c r="G1081" s="42"/>
    </row>
    <row r="1082" spans="2:7" s="50" customFormat="1" x14ac:dyDescent="0.3">
      <c r="B1082" s="45"/>
      <c r="C1082" s="45"/>
      <c r="F1082" s="42"/>
      <c r="G1082" s="42"/>
    </row>
    <row r="1083" spans="2:7" s="50" customFormat="1" x14ac:dyDescent="0.3">
      <c r="B1083" s="45"/>
      <c r="C1083" s="45"/>
      <c r="F1083" s="42"/>
      <c r="G1083" s="42"/>
    </row>
    <row r="1084" spans="2:7" s="50" customFormat="1" x14ac:dyDescent="0.3">
      <c r="B1084" s="45"/>
      <c r="C1084" s="45"/>
      <c r="F1084" s="42"/>
      <c r="G1084" s="42"/>
    </row>
    <row r="1085" spans="2:7" s="50" customFormat="1" x14ac:dyDescent="0.3">
      <c r="B1085" s="45"/>
      <c r="C1085" s="45"/>
      <c r="F1085" s="42"/>
      <c r="G1085" s="42"/>
    </row>
    <row r="1086" spans="2:7" s="50" customFormat="1" x14ac:dyDescent="0.3">
      <c r="B1086" s="45"/>
      <c r="C1086" s="45"/>
      <c r="F1086" s="42"/>
      <c r="G1086" s="42"/>
    </row>
    <row r="1087" spans="2:7" s="50" customFormat="1" x14ac:dyDescent="0.3">
      <c r="B1087" s="45"/>
      <c r="C1087" s="45"/>
      <c r="F1087" s="42"/>
      <c r="G1087" s="42"/>
    </row>
    <row r="1088" spans="2:7" s="50" customFormat="1" x14ac:dyDescent="0.3">
      <c r="B1088" s="45"/>
      <c r="C1088" s="45"/>
      <c r="F1088" s="42"/>
      <c r="G1088" s="42"/>
    </row>
    <row r="1089" spans="2:7" s="50" customFormat="1" x14ac:dyDescent="0.3">
      <c r="B1089" s="45"/>
      <c r="C1089" s="45"/>
      <c r="F1089" s="42"/>
      <c r="G1089" s="42"/>
    </row>
    <row r="1090" spans="2:7" s="50" customFormat="1" x14ac:dyDescent="0.3">
      <c r="B1090" s="45"/>
      <c r="C1090" s="45"/>
      <c r="F1090" s="42"/>
      <c r="G1090" s="42"/>
    </row>
    <row r="1091" spans="2:7" s="50" customFormat="1" x14ac:dyDescent="0.3">
      <c r="B1091" s="45"/>
      <c r="C1091" s="45"/>
      <c r="F1091" s="42"/>
      <c r="G1091" s="42"/>
    </row>
    <row r="1092" spans="2:7" s="50" customFormat="1" x14ac:dyDescent="0.3">
      <c r="B1092" s="45"/>
      <c r="C1092" s="45"/>
      <c r="F1092" s="42"/>
      <c r="G1092" s="42"/>
    </row>
    <row r="1093" spans="2:7" s="50" customFormat="1" x14ac:dyDescent="0.3">
      <c r="B1093" s="45"/>
      <c r="C1093" s="45"/>
      <c r="F1093" s="42"/>
      <c r="G1093" s="42"/>
    </row>
    <row r="1094" spans="2:7" s="50" customFormat="1" x14ac:dyDescent="0.3">
      <c r="B1094" s="45"/>
      <c r="C1094" s="45"/>
      <c r="F1094" s="42"/>
      <c r="G1094" s="42"/>
    </row>
    <row r="1095" spans="2:7" s="50" customFormat="1" x14ac:dyDescent="0.3">
      <c r="B1095" s="45"/>
      <c r="C1095" s="45"/>
      <c r="F1095" s="42"/>
      <c r="G1095" s="42"/>
    </row>
    <row r="1096" spans="2:7" s="50" customFormat="1" x14ac:dyDescent="0.3">
      <c r="B1096" s="45"/>
      <c r="C1096" s="45"/>
      <c r="F1096" s="42"/>
      <c r="G1096" s="42"/>
    </row>
    <row r="1097" spans="2:7" s="50" customFormat="1" x14ac:dyDescent="0.3">
      <c r="B1097" s="45"/>
      <c r="C1097" s="45"/>
      <c r="F1097" s="42"/>
      <c r="G1097" s="42"/>
    </row>
    <row r="1098" spans="2:7" s="50" customFormat="1" x14ac:dyDescent="0.3">
      <c r="B1098" s="45"/>
      <c r="C1098" s="45"/>
      <c r="F1098" s="42"/>
      <c r="G1098" s="42"/>
    </row>
    <row r="1099" spans="2:7" s="50" customFormat="1" x14ac:dyDescent="0.3">
      <c r="B1099" s="45"/>
      <c r="C1099" s="45"/>
      <c r="F1099" s="42"/>
      <c r="G1099" s="42"/>
    </row>
    <row r="1100" spans="2:7" s="50" customFormat="1" x14ac:dyDescent="0.3">
      <c r="B1100" s="45"/>
      <c r="C1100" s="45"/>
      <c r="F1100" s="42"/>
      <c r="G1100" s="42"/>
    </row>
    <row r="1101" spans="2:7" s="50" customFormat="1" x14ac:dyDescent="0.3">
      <c r="B1101" s="45"/>
      <c r="C1101" s="45"/>
      <c r="F1101" s="42"/>
      <c r="G1101" s="42"/>
    </row>
    <row r="1102" spans="2:7" s="50" customFormat="1" x14ac:dyDescent="0.3">
      <c r="B1102" s="45"/>
      <c r="C1102" s="45"/>
      <c r="F1102" s="42"/>
      <c r="G1102" s="42"/>
    </row>
    <row r="1103" spans="2:7" s="50" customFormat="1" x14ac:dyDescent="0.3">
      <c r="B1103" s="45"/>
      <c r="C1103" s="45"/>
      <c r="F1103" s="42"/>
      <c r="G1103" s="42"/>
    </row>
    <row r="1104" spans="2:7" s="50" customFormat="1" x14ac:dyDescent="0.3">
      <c r="B1104" s="45"/>
      <c r="C1104" s="45"/>
      <c r="F1104" s="42"/>
      <c r="G1104" s="42"/>
    </row>
    <row r="1105" spans="2:7" s="50" customFormat="1" x14ac:dyDescent="0.3">
      <c r="B1105" s="45"/>
      <c r="C1105" s="45"/>
      <c r="F1105" s="42"/>
      <c r="G1105" s="42"/>
    </row>
    <row r="1106" spans="2:7" s="50" customFormat="1" x14ac:dyDescent="0.3">
      <c r="B1106" s="45"/>
      <c r="C1106" s="45"/>
      <c r="F1106" s="42"/>
      <c r="G1106" s="42"/>
    </row>
    <row r="1107" spans="2:7" s="50" customFormat="1" x14ac:dyDescent="0.3">
      <c r="B1107" s="45"/>
      <c r="C1107" s="45"/>
      <c r="F1107" s="42"/>
      <c r="G1107" s="42"/>
    </row>
    <row r="1108" spans="2:7" s="50" customFormat="1" x14ac:dyDescent="0.3">
      <c r="B1108" s="45"/>
      <c r="C1108" s="45"/>
      <c r="F1108" s="42"/>
      <c r="G1108" s="42"/>
    </row>
    <row r="1109" spans="2:7" s="50" customFormat="1" x14ac:dyDescent="0.3">
      <c r="B1109" s="45"/>
      <c r="C1109" s="45"/>
      <c r="F1109" s="42"/>
      <c r="G1109" s="42"/>
    </row>
    <row r="1110" spans="2:7" s="50" customFormat="1" x14ac:dyDescent="0.3">
      <c r="B1110" s="45"/>
      <c r="C1110" s="45"/>
      <c r="F1110" s="42"/>
      <c r="G1110" s="42"/>
    </row>
    <row r="1111" spans="2:7" s="50" customFormat="1" x14ac:dyDescent="0.3">
      <c r="B1111" s="45"/>
      <c r="C1111" s="45"/>
      <c r="F1111" s="42"/>
      <c r="G1111" s="42"/>
    </row>
    <row r="1112" spans="2:7" s="50" customFormat="1" x14ac:dyDescent="0.3">
      <c r="B1112" s="45"/>
      <c r="C1112" s="45"/>
      <c r="F1112" s="42"/>
      <c r="G1112" s="42"/>
    </row>
    <row r="1113" spans="2:7" s="50" customFormat="1" x14ac:dyDescent="0.3">
      <c r="B1113" s="45"/>
      <c r="C1113" s="45"/>
      <c r="F1113" s="42"/>
      <c r="G1113" s="42"/>
    </row>
    <row r="1114" spans="2:7" s="50" customFormat="1" x14ac:dyDescent="0.3">
      <c r="B1114" s="45"/>
      <c r="C1114" s="45"/>
      <c r="F1114" s="42"/>
      <c r="G1114" s="42"/>
    </row>
    <row r="1115" spans="2:7" s="50" customFormat="1" x14ac:dyDescent="0.3">
      <c r="B1115" s="45"/>
      <c r="C1115" s="45"/>
      <c r="F1115" s="42"/>
      <c r="G1115" s="42"/>
    </row>
    <row r="1116" spans="2:7" s="50" customFormat="1" x14ac:dyDescent="0.3">
      <c r="B1116" s="45"/>
      <c r="C1116" s="45"/>
      <c r="F1116" s="42"/>
      <c r="G1116" s="42"/>
    </row>
    <row r="1117" spans="2:7" s="50" customFormat="1" x14ac:dyDescent="0.3">
      <c r="B1117" s="45"/>
      <c r="C1117" s="45"/>
      <c r="F1117" s="42"/>
      <c r="G1117" s="42"/>
    </row>
    <row r="1118" spans="2:7" s="50" customFormat="1" x14ac:dyDescent="0.3">
      <c r="B1118" s="45"/>
      <c r="C1118" s="45"/>
      <c r="F1118" s="42"/>
      <c r="G1118" s="42"/>
    </row>
    <row r="1119" spans="2:7" s="50" customFormat="1" x14ac:dyDescent="0.3">
      <c r="B1119" s="45"/>
      <c r="C1119" s="45"/>
      <c r="F1119" s="42"/>
      <c r="G1119" s="42"/>
    </row>
    <row r="1120" spans="2:7" s="50" customFormat="1" x14ac:dyDescent="0.3">
      <c r="B1120" s="45"/>
      <c r="C1120" s="45"/>
      <c r="F1120" s="42"/>
      <c r="G1120" s="42"/>
    </row>
    <row r="1121" spans="2:7" s="50" customFormat="1" x14ac:dyDescent="0.3">
      <c r="B1121" s="45"/>
      <c r="C1121" s="45"/>
      <c r="F1121" s="42"/>
      <c r="G1121" s="42"/>
    </row>
    <row r="1122" spans="2:7" s="50" customFormat="1" x14ac:dyDescent="0.3">
      <c r="B1122" s="45"/>
      <c r="C1122" s="45"/>
      <c r="F1122" s="42"/>
      <c r="G1122" s="42"/>
    </row>
    <row r="1123" spans="2:7" s="50" customFormat="1" x14ac:dyDescent="0.3">
      <c r="B1123" s="45"/>
      <c r="C1123" s="45"/>
      <c r="F1123" s="42"/>
      <c r="G1123" s="42"/>
    </row>
    <row r="1124" spans="2:7" s="50" customFormat="1" x14ac:dyDescent="0.3">
      <c r="B1124" s="45"/>
      <c r="C1124" s="45"/>
      <c r="F1124" s="42"/>
      <c r="G1124" s="42"/>
    </row>
    <row r="1125" spans="2:7" s="50" customFormat="1" x14ac:dyDescent="0.3">
      <c r="B1125" s="45"/>
      <c r="C1125" s="45"/>
      <c r="F1125" s="42"/>
      <c r="G1125" s="42"/>
    </row>
    <row r="1126" spans="2:7" s="50" customFormat="1" x14ac:dyDescent="0.3">
      <c r="B1126" s="45"/>
      <c r="C1126" s="45"/>
      <c r="F1126" s="42"/>
      <c r="G1126" s="42"/>
    </row>
    <row r="1127" spans="2:7" s="50" customFormat="1" x14ac:dyDescent="0.3">
      <c r="B1127" s="45"/>
      <c r="C1127" s="45"/>
      <c r="F1127" s="42"/>
      <c r="G1127" s="42"/>
    </row>
    <row r="1128" spans="2:7" s="50" customFormat="1" x14ac:dyDescent="0.3">
      <c r="B1128" s="45"/>
      <c r="C1128" s="45"/>
      <c r="F1128" s="42"/>
      <c r="G1128" s="42"/>
    </row>
    <row r="1129" spans="2:7" s="50" customFormat="1" x14ac:dyDescent="0.3">
      <c r="B1129" s="45"/>
      <c r="C1129" s="45"/>
      <c r="F1129" s="42"/>
      <c r="G1129" s="42"/>
    </row>
    <row r="1130" spans="2:7" s="50" customFormat="1" x14ac:dyDescent="0.3">
      <c r="B1130" s="45"/>
      <c r="C1130" s="45"/>
      <c r="F1130" s="42"/>
      <c r="G1130" s="42"/>
    </row>
    <row r="1131" spans="2:7" s="50" customFormat="1" x14ac:dyDescent="0.3">
      <c r="B1131" s="45"/>
      <c r="C1131" s="45"/>
      <c r="F1131" s="42"/>
      <c r="G1131" s="42"/>
    </row>
    <row r="1132" spans="2:7" s="50" customFormat="1" x14ac:dyDescent="0.3">
      <c r="B1132" s="45"/>
      <c r="C1132" s="45"/>
      <c r="F1132" s="42"/>
      <c r="G1132" s="42"/>
    </row>
    <row r="1133" spans="2:7" s="50" customFormat="1" x14ac:dyDescent="0.3">
      <c r="B1133" s="45"/>
      <c r="C1133" s="45"/>
      <c r="F1133" s="42"/>
      <c r="G1133" s="42"/>
    </row>
    <row r="1134" spans="2:7" s="50" customFormat="1" x14ac:dyDescent="0.3">
      <c r="B1134" s="45"/>
      <c r="C1134" s="45"/>
      <c r="F1134" s="42"/>
      <c r="G1134" s="42"/>
    </row>
    <row r="1135" spans="2:7" s="50" customFormat="1" x14ac:dyDescent="0.3">
      <c r="B1135" s="45"/>
      <c r="C1135" s="45"/>
      <c r="F1135" s="42"/>
      <c r="G1135" s="42"/>
    </row>
    <row r="1136" spans="2:7" s="50" customFormat="1" x14ac:dyDescent="0.3">
      <c r="B1136" s="45"/>
      <c r="C1136" s="45"/>
      <c r="F1136" s="42"/>
      <c r="G1136" s="42"/>
    </row>
    <row r="1137" spans="2:7" s="50" customFormat="1" x14ac:dyDescent="0.3">
      <c r="B1137" s="45"/>
      <c r="C1137" s="45"/>
      <c r="F1137" s="42"/>
      <c r="G1137" s="42"/>
    </row>
    <row r="1138" spans="2:7" s="50" customFormat="1" x14ac:dyDescent="0.3">
      <c r="B1138" s="45"/>
      <c r="C1138" s="45"/>
      <c r="F1138" s="42"/>
      <c r="G1138" s="42"/>
    </row>
    <row r="1139" spans="2:7" s="50" customFormat="1" x14ac:dyDescent="0.3">
      <c r="B1139" s="45"/>
      <c r="C1139" s="45"/>
      <c r="F1139" s="42"/>
      <c r="G1139" s="42"/>
    </row>
    <row r="1140" spans="2:7" s="50" customFormat="1" x14ac:dyDescent="0.3">
      <c r="B1140" s="45"/>
      <c r="C1140" s="45"/>
      <c r="F1140" s="42"/>
      <c r="G1140" s="42"/>
    </row>
    <row r="1141" spans="2:7" s="50" customFormat="1" x14ac:dyDescent="0.3">
      <c r="B1141" s="45"/>
      <c r="C1141" s="45"/>
      <c r="F1141" s="42"/>
      <c r="G1141" s="42"/>
    </row>
    <row r="1142" spans="2:7" s="50" customFormat="1" x14ac:dyDescent="0.3">
      <c r="B1142" s="45"/>
      <c r="C1142" s="45"/>
      <c r="F1142" s="42"/>
      <c r="G1142" s="42"/>
    </row>
    <row r="1143" spans="2:7" s="50" customFormat="1" x14ac:dyDescent="0.3">
      <c r="B1143" s="45"/>
      <c r="C1143" s="45"/>
      <c r="F1143" s="42"/>
      <c r="G1143" s="42"/>
    </row>
    <row r="1144" spans="2:7" s="50" customFormat="1" x14ac:dyDescent="0.3">
      <c r="B1144" s="45"/>
      <c r="C1144" s="45"/>
      <c r="F1144" s="42"/>
      <c r="G1144" s="42"/>
    </row>
    <row r="1145" spans="2:7" s="50" customFormat="1" x14ac:dyDescent="0.3">
      <c r="B1145" s="45"/>
      <c r="C1145" s="45"/>
      <c r="F1145" s="42"/>
      <c r="G1145" s="42"/>
    </row>
    <row r="1146" spans="2:7" s="50" customFormat="1" x14ac:dyDescent="0.3">
      <c r="B1146" s="45"/>
      <c r="C1146" s="45"/>
      <c r="F1146" s="42"/>
      <c r="G1146" s="42"/>
    </row>
    <row r="1147" spans="2:7" s="50" customFormat="1" x14ac:dyDescent="0.3">
      <c r="B1147" s="45"/>
      <c r="C1147" s="45"/>
      <c r="F1147" s="42"/>
      <c r="G1147" s="42"/>
    </row>
    <row r="1148" spans="2:7" s="50" customFormat="1" x14ac:dyDescent="0.3">
      <c r="B1148" s="45"/>
      <c r="C1148" s="45"/>
      <c r="F1148" s="42"/>
      <c r="G1148" s="42"/>
    </row>
    <row r="1149" spans="2:7" s="50" customFormat="1" x14ac:dyDescent="0.3">
      <c r="B1149" s="45"/>
      <c r="C1149" s="45"/>
      <c r="F1149" s="42"/>
      <c r="G1149" s="42"/>
    </row>
    <row r="1150" spans="2:7" s="50" customFormat="1" x14ac:dyDescent="0.3">
      <c r="B1150" s="45"/>
      <c r="C1150" s="45"/>
      <c r="F1150" s="42"/>
      <c r="G1150" s="42"/>
    </row>
    <row r="1151" spans="2:7" s="50" customFormat="1" x14ac:dyDescent="0.3">
      <c r="B1151" s="45"/>
      <c r="C1151" s="45"/>
      <c r="F1151" s="42"/>
      <c r="G1151" s="42"/>
    </row>
    <row r="1152" spans="2:7" s="50" customFormat="1" x14ac:dyDescent="0.3">
      <c r="B1152" s="45"/>
      <c r="C1152" s="45"/>
      <c r="F1152" s="42"/>
      <c r="G1152" s="42"/>
    </row>
    <row r="1153" spans="2:7" s="50" customFormat="1" x14ac:dyDescent="0.3">
      <c r="B1153" s="45"/>
      <c r="C1153" s="45"/>
      <c r="F1153" s="42"/>
      <c r="G1153" s="42"/>
    </row>
    <row r="1154" spans="2:7" s="50" customFormat="1" x14ac:dyDescent="0.3">
      <c r="B1154" s="45"/>
      <c r="C1154" s="45"/>
      <c r="F1154" s="42"/>
      <c r="G1154" s="42"/>
    </row>
    <row r="1155" spans="2:7" s="50" customFormat="1" x14ac:dyDescent="0.3">
      <c r="B1155" s="45"/>
      <c r="C1155" s="45"/>
      <c r="F1155" s="42"/>
      <c r="G1155" s="42"/>
    </row>
    <row r="1156" spans="2:7" s="50" customFormat="1" x14ac:dyDescent="0.3">
      <c r="B1156" s="45"/>
      <c r="C1156" s="45"/>
      <c r="F1156" s="42"/>
      <c r="G1156" s="42"/>
    </row>
    <row r="1157" spans="2:7" s="50" customFormat="1" x14ac:dyDescent="0.3">
      <c r="B1157" s="45"/>
      <c r="C1157" s="45"/>
      <c r="F1157" s="42"/>
      <c r="G1157" s="42"/>
    </row>
    <row r="1158" spans="2:7" s="50" customFormat="1" x14ac:dyDescent="0.3">
      <c r="B1158" s="45"/>
      <c r="C1158" s="45"/>
      <c r="F1158" s="42"/>
      <c r="G1158" s="42"/>
    </row>
    <row r="1159" spans="2:7" s="50" customFormat="1" x14ac:dyDescent="0.3">
      <c r="B1159" s="45"/>
      <c r="C1159" s="45"/>
      <c r="F1159" s="42"/>
      <c r="G1159" s="42"/>
    </row>
    <row r="1160" spans="2:7" s="50" customFormat="1" x14ac:dyDescent="0.3">
      <c r="B1160" s="45"/>
      <c r="C1160" s="45"/>
      <c r="F1160" s="42"/>
      <c r="G1160" s="42"/>
    </row>
    <row r="1161" spans="2:7" s="50" customFormat="1" x14ac:dyDescent="0.3">
      <c r="B1161" s="45"/>
      <c r="C1161" s="45"/>
      <c r="F1161" s="42"/>
      <c r="G1161" s="42"/>
    </row>
    <row r="1162" spans="2:7" s="50" customFormat="1" x14ac:dyDescent="0.3">
      <c r="B1162" s="45"/>
      <c r="C1162" s="45"/>
      <c r="F1162" s="42"/>
      <c r="G1162" s="42"/>
    </row>
    <row r="1163" spans="2:7" s="50" customFormat="1" x14ac:dyDescent="0.3">
      <c r="B1163" s="45"/>
      <c r="C1163" s="45"/>
      <c r="F1163" s="42"/>
      <c r="G1163" s="42"/>
    </row>
    <row r="1164" spans="2:7" s="50" customFormat="1" x14ac:dyDescent="0.3">
      <c r="B1164" s="45"/>
      <c r="C1164" s="45"/>
      <c r="F1164" s="42"/>
      <c r="G1164" s="42"/>
    </row>
    <row r="1165" spans="2:7" s="50" customFormat="1" x14ac:dyDescent="0.3">
      <c r="B1165" s="45"/>
      <c r="C1165" s="45"/>
      <c r="F1165" s="42"/>
      <c r="G1165" s="42"/>
    </row>
    <row r="1166" spans="2:7" s="50" customFormat="1" x14ac:dyDescent="0.3">
      <c r="B1166" s="45"/>
      <c r="C1166" s="45"/>
      <c r="F1166" s="42"/>
      <c r="G1166" s="42"/>
    </row>
    <row r="1167" spans="2:7" s="50" customFormat="1" x14ac:dyDescent="0.3">
      <c r="B1167" s="45"/>
      <c r="C1167" s="45"/>
      <c r="F1167" s="42"/>
      <c r="G1167" s="42"/>
    </row>
    <row r="1168" spans="2:7" s="50" customFormat="1" x14ac:dyDescent="0.3">
      <c r="B1168" s="45"/>
      <c r="C1168" s="45"/>
      <c r="F1168" s="42"/>
      <c r="G1168" s="42"/>
    </row>
    <row r="1169" spans="2:7" s="50" customFormat="1" x14ac:dyDescent="0.3">
      <c r="B1169" s="45"/>
      <c r="C1169" s="45"/>
      <c r="F1169" s="42"/>
      <c r="G1169" s="42"/>
    </row>
    <row r="1170" spans="2:7" s="50" customFormat="1" x14ac:dyDescent="0.3">
      <c r="B1170" s="45"/>
      <c r="C1170" s="45"/>
      <c r="F1170" s="42"/>
      <c r="G1170" s="42"/>
    </row>
    <row r="1171" spans="2:7" s="50" customFormat="1" x14ac:dyDescent="0.3">
      <c r="B1171" s="45"/>
      <c r="C1171" s="45"/>
      <c r="F1171" s="42"/>
      <c r="G1171" s="42"/>
    </row>
    <row r="1172" spans="2:7" s="50" customFormat="1" x14ac:dyDescent="0.3">
      <c r="B1172" s="45"/>
      <c r="C1172" s="45"/>
      <c r="F1172" s="42"/>
      <c r="G1172" s="42"/>
    </row>
    <row r="1173" spans="2:7" s="50" customFormat="1" x14ac:dyDescent="0.3">
      <c r="B1173" s="45"/>
      <c r="C1173" s="45"/>
      <c r="F1173" s="42"/>
      <c r="G1173" s="42"/>
    </row>
    <row r="1174" spans="2:7" s="50" customFormat="1" x14ac:dyDescent="0.3">
      <c r="B1174" s="45"/>
      <c r="C1174" s="45"/>
      <c r="F1174" s="42"/>
      <c r="G1174" s="42"/>
    </row>
    <row r="1175" spans="2:7" s="50" customFormat="1" x14ac:dyDescent="0.3">
      <c r="B1175" s="45"/>
      <c r="C1175" s="45"/>
      <c r="F1175" s="42"/>
      <c r="G1175" s="42"/>
    </row>
    <row r="1176" spans="2:7" s="50" customFormat="1" x14ac:dyDescent="0.3">
      <c r="B1176" s="45"/>
      <c r="C1176" s="45"/>
      <c r="F1176" s="42"/>
      <c r="G1176" s="42"/>
    </row>
    <row r="1177" spans="2:7" s="50" customFormat="1" x14ac:dyDescent="0.3">
      <c r="B1177" s="45"/>
      <c r="C1177" s="45"/>
      <c r="F1177" s="42"/>
      <c r="G1177" s="42"/>
    </row>
    <row r="1178" spans="2:7" s="50" customFormat="1" x14ac:dyDescent="0.3">
      <c r="B1178" s="45"/>
      <c r="C1178" s="45"/>
      <c r="F1178" s="42"/>
      <c r="G1178" s="42"/>
    </row>
    <row r="1179" spans="2:7" s="50" customFormat="1" x14ac:dyDescent="0.3">
      <c r="B1179" s="45"/>
      <c r="C1179" s="45"/>
      <c r="F1179" s="42"/>
      <c r="G1179" s="42"/>
    </row>
    <row r="1180" spans="2:7" s="50" customFormat="1" x14ac:dyDescent="0.3">
      <c r="B1180" s="45"/>
      <c r="C1180" s="45"/>
      <c r="F1180" s="42"/>
      <c r="G1180" s="42"/>
    </row>
    <row r="1181" spans="2:7" s="50" customFormat="1" x14ac:dyDescent="0.3">
      <c r="B1181" s="45"/>
      <c r="C1181" s="45"/>
      <c r="F1181" s="42"/>
      <c r="G1181" s="42"/>
    </row>
    <row r="1182" spans="2:7" s="50" customFormat="1" x14ac:dyDescent="0.3">
      <c r="B1182" s="45"/>
      <c r="C1182" s="45"/>
      <c r="F1182" s="42"/>
      <c r="G1182" s="42"/>
    </row>
    <row r="1183" spans="2:7" s="50" customFormat="1" x14ac:dyDescent="0.3">
      <c r="B1183" s="45"/>
      <c r="C1183" s="45"/>
      <c r="F1183" s="42"/>
      <c r="G1183" s="42"/>
    </row>
    <row r="1184" spans="2:7" s="50" customFormat="1" x14ac:dyDescent="0.3">
      <c r="B1184" s="45"/>
      <c r="C1184" s="45"/>
      <c r="F1184" s="42"/>
      <c r="G1184" s="42"/>
    </row>
    <row r="1185" spans="2:7" s="50" customFormat="1" x14ac:dyDescent="0.3">
      <c r="B1185" s="45"/>
      <c r="C1185" s="45"/>
      <c r="F1185" s="42"/>
      <c r="G1185" s="42"/>
    </row>
    <row r="1186" spans="2:7" s="50" customFormat="1" x14ac:dyDescent="0.3">
      <c r="B1186" s="45"/>
      <c r="C1186" s="45"/>
      <c r="F1186" s="42"/>
      <c r="G1186" s="42"/>
    </row>
    <row r="1187" spans="2:7" s="50" customFormat="1" x14ac:dyDescent="0.3">
      <c r="B1187" s="45"/>
      <c r="C1187" s="45"/>
      <c r="F1187" s="42"/>
      <c r="G1187" s="42"/>
    </row>
    <row r="1188" spans="2:7" s="50" customFormat="1" x14ac:dyDescent="0.3">
      <c r="B1188" s="45"/>
      <c r="C1188" s="45"/>
      <c r="F1188" s="42"/>
      <c r="G1188" s="42"/>
    </row>
    <row r="1189" spans="2:7" s="50" customFormat="1" x14ac:dyDescent="0.3">
      <c r="B1189" s="45"/>
      <c r="C1189" s="45"/>
      <c r="F1189" s="42"/>
      <c r="G1189" s="42"/>
    </row>
    <row r="1190" spans="2:7" s="50" customFormat="1" x14ac:dyDescent="0.3">
      <c r="B1190" s="45"/>
      <c r="C1190" s="45"/>
      <c r="F1190" s="42"/>
      <c r="G1190" s="42"/>
    </row>
    <row r="1191" spans="2:7" s="50" customFormat="1" x14ac:dyDescent="0.3">
      <c r="B1191" s="45"/>
      <c r="C1191" s="45"/>
      <c r="F1191" s="42"/>
      <c r="G1191" s="42"/>
    </row>
    <row r="1192" spans="2:7" s="50" customFormat="1" x14ac:dyDescent="0.3">
      <c r="B1192" s="45"/>
      <c r="C1192" s="45"/>
      <c r="F1192" s="42"/>
      <c r="G1192" s="42"/>
    </row>
    <row r="1193" spans="2:7" s="50" customFormat="1" x14ac:dyDescent="0.3">
      <c r="B1193" s="45"/>
      <c r="C1193" s="45"/>
      <c r="F1193" s="42"/>
      <c r="G1193" s="42"/>
    </row>
    <row r="1194" spans="2:7" s="50" customFormat="1" x14ac:dyDescent="0.3">
      <c r="B1194" s="45"/>
      <c r="C1194" s="45"/>
      <c r="F1194" s="42"/>
      <c r="G1194" s="42"/>
    </row>
    <row r="1195" spans="2:7" s="50" customFormat="1" x14ac:dyDescent="0.3">
      <c r="B1195" s="45"/>
      <c r="C1195" s="45"/>
      <c r="F1195" s="42"/>
      <c r="G1195" s="42"/>
    </row>
    <row r="1196" spans="2:7" s="50" customFormat="1" x14ac:dyDescent="0.3">
      <c r="B1196" s="45"/>
      <c r="C1196" s="45"/>
      <c r="F1196" s="42"/>
      <c r="G1196" s="42"/>
    </row>
    <row r="1197" spans="2:7" s="50" customFormat="1" x14ac:dyDescent="0.3">
      <c r="B1197" s="45"/>
      <c r="C1197" s="45"/>
      <c r="F1197" s="42"/>
      <c r="G1197" s="42"/>
    </row>
    <row r="1198" spans="2:7" s="50" customFormat="1" x14ac:dyDescent="0.3">
      <c r="B1198" s="45"/>
      <c r="C1198" s="45"/>
      <c r="F1198" s="42"/>
      <c r="G1198" s="42"/>
    </row>
    <row r="1199" spans="2:7" s="50" customFormat="1" x14ac:dyDescent="0.3">
      <c r="B1199" s="45"/>
      <c r="C1199" s="45"/>
      <c r="F1199" s="42"/>
      <c r="G1199" s="42"/>
    </row>
    <row r="1200" spans="2:7" s="50" customFormat="1" x14ac:dyDescent="0.3">
      <c r="B1200" s="45"/>
      <c r="C1200" s="45"/>
      <c r="F1200" s="42"/>
      <c r="G1200" s="42"/>
    </row>
    <row r="1201" spans="2:7" s="50" customFormat="1" x14ac:dyDescent="0.3">
      <c r="B1201" s="45"/>
      <c r="C1201" s="45"/>
      <c r="F1201" s="42"/>
      <c r="G1201" s="42"/>
    </row>
    <row r="1202" spans="2:7" s="50" customFormat="1" x14ac:dyDescent="0.3">
      <c r="B1202" s="45"/>
      <c r="C1202" s="45"/>
      <c r="F1202" s="42"/>
      <c r="G1202" s="42"/>
    </row>
    <row r="1203" spans="2:7" s="50" customFormat="1" x14ac:dyDescent="0.3">
      <c r="B1203" s="45"/>
      <c r="C1203" s="45"/>
      <c r="F1203" s="42"/>
      <c r="G1203" s="42"/>
    </row>
    <row r="1204" spans="2:7" s="50" customFormat="1" x14ac:dyDescent="0.3">
      <c r="B1204" s="45"/>
      <c r="C1204" s="45"/>
      <c r="F1204" s="42"/>
      <c r="G1204" s="42"/>
    </row>
    <row r="1205" spans="2:7" s="50" customFormat="1" x14ac:dyDescent="0.3">
      <c r="B1205" s="45"/>
      <c r="C1205" s="45"/>
      <c r="F1205" s="42"/>
      <c r="G1205" s="42"/>
    </row>
    <row r="1206" spans="2:7" s="50" customFormat="1" x14ac:dyDescent="0.3">
      <c r="B1206" s="45"/>
      <c r="C1206" s="45"/>
      <c r="F1206" s="42"/>
      <c r="G1206" s="42"/>
    </row>
    <row r="1207" spans="2:7" s="50" customFormat="1" x14ac:dyDescent="0.3">
      <c r="B1207" s="45"/>
      <c r="C1207" s="45"/>
      <c r="F1207" s="42"/>
      <c r="G1207" s="42"/>
    </row>
    <row r="1208" spans="2:7" s="50" customFormat="1" x14ac:dyDescent="0.3">
      <c r="B1208" s="45"/>
      <c r="C1208" s="45"/>
      <c r="F1208" s="42"/>
      <c r="G1208" s="42"/>
    </row>
    <row r="1209" spans="2:7" s="50" customFormat="1" x14ac:dyDescent="0.3">
      <c r="B1209" s="45"/>
      <c r="C1209" s="45"/>
      <c r="F1209" s="42"/>
      <c r="G1209" s="42"/>
    </row>
    <row r="1210" spans="2:7" s="50" customFormat="1" x14ac:dyDescent="0.3">
      <c r="B1210" s="45"/>
      <c r="C1210" s="45"/>
      <c r="F1210" s="42"/>
      <c r="G1210" s="42"/>
    </row>
    <row r="1211" spans="2:7" s="50" customFormat="1" x14ac:dyDescent="0.3">
      <c r="B1211" s="45"/>
      <c r="C1211" s="45"/>
      <c r="F1211" s="42"/>
      <c r="G1211" s="42"/>
    </row>
    <row r="1212" spans="2:7" s="50" customFormat="1" x14ac:dyDescent="0.3">
      <c r="B1212" s="45"/>
      <c r="C1212" s="45"/>
      <c r="F1212" s="42"/>
      <c r="G1212" s="42"/>
    </row>
    <row r="1213" spans="2:7" s="50" customFormat="1" x14ac:dyDescent="0.3">
      <c r="B1213" s="45"/>
      <c r="C1213" s="45"/>
      <c r="F1213" s="42"/>
      <c r="G1213" s="42"/>
    </row>
    <row r="1214" spans="2:7" s="50" customFormat="1" x14ac:dyDescent="0.3">
      <c r="B1214" s="45"/>
      <c r="C1214" s="45"/>
      <c r="F1214" s="42"/>
      <c r="G1214" s="42"/>
    </row>
    <row r="1215" spans="2:7" s="50" customFormat="1" x14ac:dyDescent="0.3">
      <c r="B1215" s="45"/>
      <c r="C1215" s="45"/>
      <c r="F1215" s="42"/>
      <c r="G1215" s="42"/>
    </row>
    <row r="1216" spans="2:7" s="50" customFormat="1" x14ac:dyDescent="0.3">
      <c r="B1216" s="45"/>
      <c r="C1216" s="45"/>
      <c r="F1216" s="42"/>
      <c r="G1216" s="42"/>
    </row>
    <row r="1217" spans="2:7" s="50" customFormat="1" x14ac:dyDescent="0.3">
      <c r="B1217" s="45"/>
      <c r="C1217" s="45"/>
      <c r="F1217" s="42"/>
      <c r="G1217" s="42"/>
    </row>
    <row r="1218" spans="2:7" s="50" customFormat="1" x14ac:dyDescent="0.3">
      <c r="B1218" s="45"/>
      <c r="C1218" s="45"/>
      <c r="F1218" s="42"/>
      <c r="G1218" s="42"/>
    </row>
    <row r="1219" spans="2:7" s="50" customFormat="1" x14ac:dyDescent="0.3">
      <c r="B1219" s="45"/>
      <c r="C1219" s="45"/>
      <c r="F1219" s="42"/>
      <c r="G1219" s="42"/>
    </row>
    <row r="1220" spans="2:7" s="50" customFormat="1" x14ac:dyDescent="0.3">
      <c r="B1220" s="45"/>
      <c r="C1220" s="45"/>
      <c r="F1220" s="42"/>
      <c r="G1220" s="42"/>
    </row>
    <row r="1221" spans="2:7" s="50" customFormat="1" x14ac:dyDescent="0.3">
      <c r="B1221" s="45"/>
      <c r="C1221" s="45"/>
      <c r="F1221" s="42"/>
      <c r="G1221" s="42"/>
    </row>
    <row r="1222" spans="2:7" s="50" customFormat="1" x14ac:dyDescent="0.3">
      <c r="B1222" s="45"/>
      <c r="C1222" s="45"/>
      <c r="F1222" s="42"/>
      <c r="G1222" s="42"/>
    </row>
    <row r="1223" spans="2:7" s="50" customFormat="1" x14ac:dyDescent="0.3">
      <c r="B1223" s="45"/>
      <c r="C1223" s="45"/>
      <c r="F1223" s="42"/>
      <c r="G1223" s="42"/>
    </row>
    <row r="1224" spans="2:7" s="50" customFormat="1" x14ac:dyDescent="0.3">
      <c r="B1224" s="45"/>
      <c r="C1224" s="45"/>
      <c r="F1224" s="42"/>
      <c r="G1224" s="42"/>
    </row>
    <row r="1225" spans="2:7" s="50" customFormat="1" x14ac:dyDescent="0.3">
      <c r="B1225" s="45"/>
      <c r="C1225" s="45"/>
      <c r="F1225" s="42"/>
      <c r="G1225" s="42"/>
    </row>
    <row r="1226" spans="2:7" s="50" customFormat="1" x14ac:dyDescent="0.3">
      <c r="B1226" s="45"/>
      <c r="C1226" s="45"/>
      <c r="F1226" s="42"/>
      <c r="G1226" s="42"/>
    </row>
    <row r="1227" spans="2:7" s="50" customFormat="1" x14ac:dyDescent="0.3">
      <c r="B1227" s="45"/>
      <c r="C1227" s="45"/>
      <c r="F1227" s="42"/>
      <c r="G1227" s="42"/>
    </row>
    <row r="1228" spans="2:7" s="50" customFormat="1" x14ac:dyDescent="0.3">
      <c r="B1228" s="45"/>
      <c r="C1228" s="45"/>
      <c r="F1228" s="42"/>
      <c r="G1228" s="42"/>
    </row>
    <row r="1229" spans="2:7" s="50" customFormat="1" x14ac:dyDescent="0.3">
      <c r="B1229" s="45"/>
      <c r="C1229" s="45"/>
      <c r="F1229" s="42"/>
      <c r="G1229" s="42"/>
    </row>
    <row r="1230" spans="2:7" s="50" customFormat="1" x14ac:dyDescent="0.3">
      <c r="B1230" s="45"/>
      <c r="C1230" s="45"/>
      <c r="F1230" s="42"/>
      <c r="G1230" s="42"/>
    </row>
    <row r="1231" spans="2:7" s="50" customFormat="1" x14ac:dyDescent="0.3">
      <c r="B1231" s="45"/>
      <c r="C1231" s="45"/>
      <c r="F1231" s="42"/>
      <c r="G1231" s="42"/>
    </row>
    <row r="1232" spans="2:7" s="50" customFormat="1" x14ac:dyDescent="0.3">
      <c r="B1232" s="45"/>
      <c r="C1232" s="45"/>
      <c r="F1232" s="42"/>
      <c r="G1232" s="42"/>
    </row>
    <row r="1233" spans="2:7" s="50" customFormat="1" x14ac:dyDescent="0.3">
      <c r="B1233" s="45"/>
      <c r="C1233" s="45"/>
      <c r="F1233" s="42"/>
      <c r="G1233" s="42"/>
    </row>
    <row r="1234" spans="2:7" s="50" customFormat="1" x14ac:dyDescent="0.3">
      <c r="B1234" s="45"/>
      <c r="C1234" s="45"/>
      <c r="F1234" s="42"/>
      <c r="G1234" s="42"/>
    </row>
    <row r="1235" spans="2:7" s="50" customFormat="1" x14ac:dyDescent="0.3">
      <c r="B1235" s="45"/>
      <c r="C1235" s="45"/>
      <c r="F1235" s="42"/>
      <c r="G1235" s="42"/>
    </row>
    <row r="1236" spans="2:7" s="50" customFormat="1" x14ac:dyDescent="0.3">
      <c r="B1236" s="45"/>
      <c r="C1236" s="45"/>
      <c r="F1236" s="42"/>
      <c r="G1236" s="42"/>
    </row>
    <row r="1237" spans="2:7" s="50" customFormat="1" x14ac:dyDescent="0.3">
      <c r="B1237" s="45"/>
      <c r="C1237" s="45"/>
      <c r="F1237" s="42"/>
      <c r="G1237" s="42"/>
    </row>
    <row r="1238" spans="2:7" s="50" customFormat="1" x14ac:dyDescent="0.3">
      <c r="B1238" s="45"/>
      <c r="C1238" s="45"/>
      <c r="F1238" s="42"/>
      <c r="G1238" s="42"/>
    </row>
    <row r="1239" spans="2:7" s="50" customFormat="1" x14ac:dyDescent="0.3">
      <c r="B1239" s="45"/>
      <c r="C1239" s="45"/>
      <c r="F1239" s="42"/>
      <c r="G1239" s="42"/>
    </row>
    <row r="1240" spans="2:7" s="50" customFormat="1" x14ac:dyDescent="0.3">
      <c r="B1240" s="45"/>
      <c r="C1240" s="45"/>
      <c r="F1240" s="42"/>
      <c r="G1240" s="42"/>
    </row>
    <row r="1241" spans="2:7" s="50" customFormat="1" x14ac:dyDescent="0.3">
      <c r="B1241" s="45"/>
      <c r="C1241" s="45"/>
      <c r="F1241" s="42"/>
      <c r="G1241" s="42"/>
    </row>
    <row r="1242" spans="2:7" s="50" customFormat="1" x14ac:dyDescent="0.3">
      <c r="B1242" s="45"/>
      <c r="C1242" s="45"/>
      <c r="F1242" s="42"/>
      <c r="G1242" s="42"/>
    </row>
    <row r="1243" spans="2:7" s="50" customFormat="1" x14ac:dyDescent="0.3">
      <c r="B1243" s="45"/>
      <c r="C1243" s="45"/>
      <c r="F1243" s="42"/>
      <c r="G1243" s="42"/>
    </row>
    <row r="1244" spans="2:7" s="50" customFormat="1" x14ac:dyDescent="0.3">
      <c r="B1244" s="45"/>
      <c r="C1244" s="45"/>
      <c r="F1244" s="42"/>
      <c r="G1244" s="42"/>
    </row>
    <row r="1245" spans="2:7" s="50" customFormat="1" x14ac:dyDescent="0.3">
      <c r="B1245" s="45"/>
      <c r="C1245" s="45"/>
      <c r="F1245" s="42"/>
      <c r="G1245" s="42"/>
    </row>
    <row r="1246" spans="2:7" s="50" customFormat="1" x14ac:dyDescent="0.3">
      <c r="B1246" s="45"/>
      <c r="C1246" s="45"/>
      <c r="F1246" s="42"/>
      <c r="G1246" s="42"/>
    </row>
    <row r="1247" spans="2:7" s="50" customFormat="1" x14ac:dyDescent="0.3">
      <c r="B1247" s="45"/>
      <c r="C1247" s="45"/>
      <c r="F1247" s="42"/>
      <c r="G1247" s="42"/>
    </row>
    <row r="1248" spans="2:7" s="50" customFormat="1" x14ac:dyDescent="0.3">
      <c r="B1248" s="45"/>
      <c r="C1248" s="45"/>
      <c r="F1248" s="42"/>
      <c r="G1248" s="42"/>
    </row>
    <row r="1249" spans="2:7" s="50" customFormat="1" x14ac:dyDescent="0.3">
      <c r="B1249" s="45"/>
      <c r="C1249" s="45"/>
      <c r="F1249" s="42"/>
      <c r="G1249" s="42"/>
    </row>
    <row r="1250" spans="2:7" s="50" customFormat="1" x14ac:dyDescent="0.3">
      <c r="B1250" s="45"/>
      <c r="C1250" s="45"/>
      <c r="F1250" s="42"/>
      <c r="G1250" s="42"/>
    </row>
    <row r="1251" spans="2:7" s="50" customFormat="1" x14ac:dyDescent="0.3">
      <c r="B1251" s="45"/>
      <c r="C1251" s="45"/>
      <c r="F1251" s="42"/>
      <c r="G1251" s="42"/>
    </row>
    <row r="1252" spans="2:7" s="50" customFormat="1" x14ac:dyDescent="0.3">
      <c r="B1252" s="45"/>
      <c r="C1252" s="45"/>
      <c r="F1252" s="42"/>
      <c r="G1252" s="42"/>
    </row>
    <row r="1253" spans="2:7" s="50" customFormat="1" x14ac:dyDescent="0.3">
      <c r="B1253" s="45"/>
      <c r="C1253" s="45"/>
      <c r="F1253" s="42"/>
      <c r="G1253" s="42"/>
    </row>
    <row r="1254" spans="2:7" s="50" customFormat="1" x14ac:dyDescent="0.3">
      <c r="B1254" s="45"/>
      <c r="C1254" s="45"/>
      <c r="F1254" s="42"/>
      <c r="G1254" s="42"/>
    </row>
    <row r="1255" spans="2:7" s="50" customFormat="1" x14ac:dyDescent="0.3">
      <c r="B1255" s="45"/>
      <c r="C1255" s="45"/>
      <c r="F1255" s="42"/>
      <c r="G1255" s="42"/>
    </row>
    <row r="1256" spans="2:7" s="50" customFormat="1" x14ac:dyDescent="0.3">
      <c r="B1256" s="45"/>
      <c r="C1256" s="45"/>
      <c r="F1256" s="42"/>
      <c r="G1256" s="42"/>
    </row>
    <row r="1257" spans="2:7" s="50" customFormat="1" x14ac:dyDescent="0.3">
      <c r="B1257" s="45"/>
      <c r="C1257" s="45"/>
      <c r="F1257" s="42"/>
      <c r="G1257" s="42"/>
    </row>
    <row r="1258" spans="2:7" s="50" customFormat="1" x14ac:dyDescent="0.3">
      <c r="B1258" s="45"/>
      <c r="C1258" s="45"/>
      <c r="F1258" s="42"/>
      <c r="G1258" s="42"/>
    </row>
    <row r="1259" spans="2:7" s="50" customFormat="1" x14ac:dyDescent="0.3">
      <c r="B1259" s="45"/>
      <c r="C1259" s="45"/>
      <c r="F1259" s="42"/>
      <c r="G1259" s="42"/>
    </row>
    <row r="1260" spans="2:7" s="50" customFormat="1" x14ac:dyDescent="0.3">
      <c r="B1260" s="45"/>
      <c r="C1260" s="45"/>
      <c r="F1260" s="42"/>
      <c r="G1260" s="42"/>
    </row>
    <row r="1261" spans="2:7" s="50" customFormat="1" x14ac:dyDescent="0.3">
      <c r="B1261" s="45"/>
      <c r="C1261" s="45"/>
      <c r="F1261" s="42"/>
      <c r="G1261" s="42"/>
    </row>
    <row r="1262" spans="2:7" s="50" customFormat="1" x14ac:dyDescent="0.3">
      <c r="B1262" s="45"/>
      <c r="C1262" s="45"/>
      <c r="F1262" s="42"/>
      <c r="G1262" s="42"/>
    </row>
    <row r="1263" spans="2:7" s="50" customFormat="1" x14ac:dyDescent="0.3">
      <c r="B1263" s="45"/>
      <c r="C1263" s="45"/>
      <c r="F1263" s="42"/>
      <c r="G1263" s="42"/>
    </row>
    <row r="1264" spans="2:7" s="50" customFormat="1" x14ac:dyDescent="0.3">
      <c r="B1264" s="45"/>
      <c r="C1264" s="45"/>
      <c r="F1264" s="42"/>
      <c r="G1264" s="42"/>
    </row>
    <row r="1265" spans="2:7" s="50" customFormat="1" x14ac:dyDescent="0.3">
      <c r="B1265" s="45"/>
      <c r="C1265" s="45"/>
      <c r="F1265" s="42"/>
      <c r="G1265" s="42"/>
    </row>
    <row r="1266" spans="2:7" s="50" customFormat="1" x14ac:dyDescent="0.3">
      <c r="B1266" s="45"/>
      <c r="C1266" s="45"/>
      <c r="F1266" s="42"/>
      <c r="G1266" s="42"/>
    </row>
    <row r="1267" spans="2:7" s="50" customFormat="1" x14ac:dyDescent="0.3">
      <c r="B1267" s="45"/>
      <c r="C1267" s="45"/>
      <c r="F1267" s="42"/>
      <c r="G1267" s="42"/>
    </row>
    <row r="1268" spans="2:7" s="50" customFormat="1" x14ac:dyDescent="0.3">
      <c r="B1268" s="45"/>
      <c r="C1268" s="45"/>
      <c r="F1268" s="42"/>
      <c r="G1268" s="42"/>
    </row>
    <row r="1269" spans="2:7" s="50" customFormat="1" x14ac:dyDescent="0.3">
      <c r="B1269" s="45"/>
      <c r="C1269" s="45"/>
      <c r="F1269" s="42"/>
      <c r="G1269" s="42"/>
    </row>
    <row r="1270" spans="2:7" s="50" customFormat="1" x14ac:dyDescent="0.3">
      <c r="B1270" s="45"/>
      <c r="C1270" s="45"/>
      <c r="F1270" s="42"/>
      <c r="G1270" s="42"/>
    </row>
    <row r="1271" spans="2:7" s="50" customFormat="1" x14ac:dyDescent="0.3">
      <c r="B1271" s="45"/>
      <c r="C1271" s="45"/>
      <c r="F1271" s="42"/>
      <c r="G1271" s="42"/>
    </row>
    <row r="1272" spans="2:7" s="50" customFormat="1" x14ac:dyDescent="0.3">
      <c r="B1272" s="45"/>
      <c r="C1272" s="45"/>
      <c r="F1272" s="42"/>
      <c r="G1272" s="42"/>
    </row>
    <row r="1273" spans="2:7" s="50" customFormat="1" x14ac:dyDescent="0.3">
      <c r="B1273" s="45"/>
      <c r="C1273" s="45"/>
      <c r="F1273" s="42"/>
      <c r="G1273" s="42"/>
    </row>
    <row r="1274" spans="2:7" s="50" customFormat="1" x14ac:dyDescent="0.3">
      <c r="B1274" s="45"/>
      <c r="C1274" s="45"/>
      <c r="F1274" s="42"/>
      <c r="G1274" s="42"/>
    </row>
    <row r="1275" spans="2:7" s="50" customFormat="1" x14ac:dyDescent="0.3">
      <c r="B1275" s="45"/>
      <c r="C1275" s="45"/>
      <c r="F1275" s="42"/>
      <c r="G1275" s="42"/>
    </row>
    <row r="1276" spans="2:7" s="50" customFormat="1" x14ac:dyDescent="0.3">
      <c r="B1276" s="45"/>
      <c r="C1276" s="45"/>
      <c r="F1276" s="42"/>
      <c r="G1276" s="42"/>
    </row>
    <row r="1277" spans="2:7" s="50" customFormat="1" x14ac:dyDescent="0.3">
      <c r="B1277" s="45"/>
      <c r="C1277" s="45"/>
      <c r="F1277" s="42"/>
      <c r="G1277" s="42"/>
    </row>
    <row r="1278" spans="2:7" s="50" customFormat="1" x14ac:dyDescent="0.3">
      <c r="B1278" s="45"/>
      <c r="C1278" s="45"/>
      <c r="F1278" s="42"/>
      <c r="G1278" s="42"/>
    </row>
    <row r="1279" spans="2:7" s="50" customFormat="1" x14ac:dyDescent="0.3">
      <c r="B1279" s="45"/>
      <c r="C1279" s="45"/>
      <c r="F1279" s="42"/>
      <c r="G1279" s="42"/>
    </row>
    <row r="1280" spans="2:7" s="50" customFormat="1" x14ac:dyDescent="0.3">
      <c r="B1280" s="45"/>
      <c r="C1280" s="45"/>
      <c r="F1280" s="42"/>
      <c r="G1280" s="42"/>
    </row>
    <row r="1281" spans="2:7" s="50" customFormat="1" x14ac:dyDescent="0.3">
      <c r="B1281" s="45"/>
      <c r="C1281" s="45"/>
      <c r="F1281" s="42"/>
      <c r="G1281" s="42"/>
    </row>
    <row r="1282" spans="2:7" s="50" customFormat="1" x14ac:dyDescent="0.3">
      <c r="B1282" s="45"/>
      <c r="C1282" s="45"/>
      <c r="F1282" s="42"/>
      <c r="G1282" s="42"/>
    </row>
    <row r="1283" spans="2:7" s="50" customFormat="1" x14ac:dyDescent="0.3">
      <c r="B1283" s="45"/>
      <c r="C1283" s="45"/>
      <c r="F1283" s="42"/>
      <c r="G1283" s="42"/>
    </row>
    <row r="1284" spans="2:7" s="50" customFormat="1" x14ac:dyDescent="0.3">
      <c r="B1284" s="45"/>
      <c r="C1284" s="45"/>
      <c r="F1284" s="42"/>
      <c r="G1284" s="42"/>
    </row>
    <row r="1285" spans="2:7" s="50" customFormat="1" x14ac:dyDescent="0.3">
      <c r="B1285" s="45"/>
      <c r="C1285" s="45"/>
      <c r="F1285" s="42"/>
      <c r="G1285" s="42"/>
    </row>
    <row r="1286" spans="2:7" s="50" customFormat="1" x14ac:dyDescent="0.3">
      <c r="B1286" s="45"/>
      <c r="C1286" s="45"/>
      <c r="F1286" s="42"/>
      <c r="G1286" s="42"/>
    </row>
    <row r="1287" spans="2:7" s="50" customFormat="1" x14ac:dyDescent="0.3">
      <c r="B1287" s="45"/>
      <c r="C1287" s="45"/>
      <c r="F1287" s="42"/>
      <c r="G1287" s="42"/>
    </row>
    <row r="1288" spans="2:7" s="50" customFormat="1" x14ac:dyDescent="0.3">
      <c r="B1288" s="45"/>
      <c r="C1288" s="45"/>
      <c r="F1288" s="42"/>
      <c r="G1288" s="42"/>
    </row>
    <row r="1289" spans="2:7" s="50" customFormat="1" x14ac:dyDescent="0.3">
      <c r="B1289" s="45"/>
      <c r="C1289" s="45"/>
      <c r="F1289" s="42"/>
      <c r="G1289" s="42"/>
    </row>
    <row r="1290" spans="2:7" s="50" customFormat="1" x14ac:dyDescent="0.3">
      <c r="B1290" s="45"/>
      <c r="C1290" s="45"/>
      <c r="F1290" s="42"/>
      <c r="G1290" s="42"/>
    </row>
    <row r="1291" spans="2:7" s="50" customFormat="1" x14ac:dyDescent="0.3">
      <c r="B1291" s="45"/>
      <c r="C1291" s="45"/>
      <c r="F1291" s="42"/>
      <c r="G1291" s="42"/>
    </row>
    <row r="1292" spans="2:7" s="50" customFormat="1" x14ac:dyDescent="0.3">
      <c r="B1292" s="45"/>
      <c r="C1292" s="45"/>
      <c r="F1292" s="42"/>
      <c r="G1292" s="42"/>
    </row>
    <row r="1293" spans="2:7" s="50" customFormat="1" x14ac:dyDescent="0.3">
      <c r="B1293" s="45"/>
      <c r="C1293" s="45"/>
      <c r="F1293" s="42"/>
      <c r="G1293" s="42"/>
    </row>
    <row r="1294" spans="2:7" s="50" customFormat="1" x14ac:dyDescent="0.3">
      <c r="B1294" s="45"/>
      <c r="C1294" s="45"/>
      <c r="F1294" s="42"/>
      <c r="G1294" s="42"/>
    </row>
    <row r="1295" spans="2:7" s="50" customFormat="1" x14ac:dyDescent="0.3">
      <c r="B1295" s="45"/>
      <c r="C1295" s="45"/>
      <c r="F1295" s="42"/>
      <c r="G1295" s="42"/>
    </row>
    <row r="1296" spans="2:7" s="50" customFormat="1" x14ac:dyDescent="0.3">
      <c r="B1296" s="45"/>
      <c r="C1296" s="45"/>
      <c r="F1296" s="42"/>
      <c r="G1296" s="42"/>
    </row>
    <row r="1297" spans="2:7" s="50" customFormat="1" x14ac:dyDescent="0.3">
      <c r="B1297" s="45"/>
      <c r="C1297" s="45"/>
      <c r="F1297" s="42"/>
      <c r="G1297" s="42"/>
    </row>
    <row r="1298" spans="2:7" s="50" customFormat="1" x14ac:dyDescent="0.3">
      <c r="B1298" s="45"/>
      <c r="C1298" s="45"/>
      <c r="F1298" s="42"/>
      <c r="G1298" s="42"/>
    </row>
    <row r="1299" spans="2:7" s="50" customFormat="1" x14ac:dyDescent="0.3">
      <c r="B1299" s="45"/>
      <c r="C1299" s="45"/>
      <c r="F1299" s="42"/>
      <c r="G1299" s="42"/>
    </row>
    <row r="1300" spans="2:7" s="50" customFormat="1" x14ac:dyDescent="0.3">
      <c r="B1300" s="45"/>
      <c r="C1300" s="45"/>
      <c r="F1300" s="42"/>
      <c r="G1300" s="42"/>
    </row>
    <row r="1301" spans="2:7" s="50" customFormat="1" x14ac:dyDescent="0.3">
      <c r="B1301" s="45"/>
      <c r="C1301" s="45"/>
      <c r="F1301" s="42"/>
      <c r="G1301" s="42"/>
    </row>
    <row r="1302" spans="2:7" s="50" customFormat="1" x14ac:dyDescent="0.3">
      <c r="B1302" s="45"/>
      <c r="C1302" s="45"/>
      <c r="F1302" s="42"/>
      <c r="G1302" s="42"/>
    </row>
    <row r="1303" spans="2:7" s="50" customFormat="1" x14ac:dyDescent="0.3">
      <c r="B1303" s="45"/>
      <c r="C1303" s="45"/>
      <c r="F1303" s="42"/>
      <c r="G1303" s="42"/>
    </row>
    <row r="1304" spans="2:7" s="50" customFormat="1" x14ac:dyDescent="0.3">
      <c r="B1304" s="45"/>
      <c r="C1304" s="45"/>
      <c r="F1304" s="42"/>
      <c r="G1304" s="42"/>
    </row>
    <row r="1305" spans="2:7" s="50" customFormat="1" x14ac:dyDescent="0.3">
      <c r="B1305" s="45"/>
      <c r="C1305" s="45"/>
      <c r="F1305" s="42"/>
      <c r="G1305" s="42"/>
    </row>
    <row r="1306" spans="2:7" s="50" customFormat="1" x14ac:dyDescent="0.3">
      <c r="B1306" s="45"/>
      <c r="C1306" s="45"/>
      <c r="F1306" s="42"/>
      <c r="G1306" s="42"/>
    </row>
    <row r="1307" spans="2:7" s="50" customFormat="1" x14ac:dyDescent="0.3">
      <c r="B1307" s="45"/>
      <c r="C1307" s="45"/>
      <c r="F1307" s="42"/>
      <c r="G1307" s="42"/>
    </row>
    <row r="1308" spans="2:7" s="50" customFormat="1" x14ac:dyDescent="0.3">
      <c r="B1308" s="45"/>
      <c r="C1308" s="45"/>
      <c r="F1308" s="42"/>
      <c r="G1308" s="42"/>
    </row>
    <row r="1309" spans="2:7" s="50" customFormat="1" x14ac:dyDescent="0.3">
      <c r="B1309" s="45"/>
      <c r="C1309" s="45"/>
      <c r="F1309" s="42"/>
      <c r="G1309" s="42"/>
    </row>
    <row r="1310" spans="2:7" s="50" customFormat="1" x14ac:dyDescent="0.3">
      <c r="B1310" s="45"/>
      <c r="C1310" s="45"/>
      <c r="F1310" s="42"/>
      <c r="G1310" s="42"/>
    </row>
    <row r="1311" spans="2:7" s="50" customFormat="1" x14ac:dyDescent="0.3">
      <c r="B1311" s="45"/>
      <c r="C1311" s="45"/>
      <c r="F1311" s="42"/>
      <c r="G1311" s="42"/>
    </row>
    <row r="1312" spans="2:7" s="50" customFormat="1" x14ac:dyDescent="0.3">
      <c r="B1312" s="45"/>
      <c r="C1312" s="45"/>
      <c r="F1312" s="42"/>
      <c r="G1312" s="42"/>
    </row>
    <row r="1313" spans="2:7" s="50" customFormat="1" x14ac:dyDescent="0.3">
      <c r="B1313" s="45"/>
      <c r="C1313" s="45"/>
      <c r="F1313" s="42"/>
      <c r="G1313" s="42"/>
    </row>
    <row r="1314" spans="2:7" s="50" customFormat="1" x14ac:dyDescent="0.3">
      <c r="B1314" s="45"/>
      <c r="C1314" s="45"/>
      <c r="F1314" s="42"/>
      <c r="G1314" s="42"/>
    </row>
    <row r="1315" spans="2:7" s="50" customFormat="1" x14ac:dyDescent="0.3">
      <c r="B1315" s="45"/>
      <c r="C1315" s="45"/>
      <c r="F1315" s="42"/>
      <c r="G1315" s="42"/>
    </row>
    <row r="1316" spans="2:7" s="50" customFormat="1" x14ac:dyDescent="0.3">
      <c r="B1316" s="45"/>
      <c r="C1316" s="45"/>
      <c r="F1316" s="42"/>
      <c r="G1316" s="42"/>
    </row>
    <row r="1317" spans="2:7" s="50" customFormat="1" x14ac:dyDescent="0.3">
      <c r="B1317" s="45"/>
      <c r="C1317" s="45"/>
      <c r="F1317" s="42"/>
      <c r="G1317" s="42"/>
    </row>
    <row r="1318" spans="2:7" s="50" customFormat="1" x14ac:dyDescent="0.3">
      <c r="B1318" s="45"/>
      <c r="C1318" s="45"/>
      <c r="F1318" s="42"/>
      <c r="G1318" s="42"/>
    </row>
    <row r="1319" spans="2:7" s="50" customFormat="1" x14ac:dyDescent="0.3">
      <c r="B1319" s="45"/>
      <c r="C1319" s="45"/>
      <c r="F1319" s="42"/>
      <c r="G1319" s="42"/>
    </row>
    <row r="1320" spans="2:7" s="50" customFormat="1" x14ac:dyDescent="0.3">
      <c r="B1320" s="45"/>
      <c r="C1320" s="45"/>
      <c r="F1320" s="42"/>
      <c r="G1320" s="42"/>
    </row>
    <row r="1321" spans="2:7" s="50" customFormat="1" x14ac:dyDescent="0.3">
      <c r="B1321" s="45"/>
      <c r="C1321" s="45"/>
      <c r="F1321" s="42"/>
      <c r="G1321" s="42"/>
    </row>
    <row r="1322" spans="2:7" s="50" customFormat="1" x14ac:dyDescent="0.3">
      <c r="B1322" s="45"/>
      <c r="C1322" s="45"/>
      <c r="F1322" s="42"/>
      <c r="G1322" s="42"/>
    </row>
    <row r="1323" spans="2:7" s="50" customFormat="1" x14ac:dyDescent="0.3">
      <c r="B1323" s="45"/>
      <c r="C1323" s="45"/>
      <c r="F1323" s="42"/>
      <c r="G1323" s="42"/>
    </row>
    <row r="1324" spans="2:7" s="50" customFormat="1" x14ac:dyDescent="0.3">
      <c r="B1324" s="45"/>
      <c r="C1324" s="45"/>
      <c r="F1324" s="42"/>
      <c r="G1324" s="42"/>
    </row>
    <row r="1325" spans="2:7" s="50" customFormat="1" x14ac:dyDescent="0.3">
      <c r="B1325" s="45"/>
      <c r="C1325" s="45"/>
      <c r="F1325" s="42"/>
      <c r="G1325" s="42"/>
    </row>
    <row r="1326" spans="2:7" s="50" customFormat="1" x14ac:dyDescent="0.3">
      <c r="B1326" s="45"/>
      <c r="C1326" s="45"/>
      <c r="F1326" s="42"/>
      <c r="G1326" s="42"/>
    </row>
    <row r="1327" spans="2:7" s="50" customFormat="1" x14ac:dyDescent="0.3">
      <c r="B1327" s="45"/>
      <c r="C1327" s="45"/>
      <c r="F1327" s="42"/>
      <c r="G1327" s="42"/>
    </row>
    <row r="1328" spans="2:7" s="50" customFormat="1" x14ac:dyDescent="0.3">
      <c r="B1328" s="45"/>
      <c r="C1328" s="45"/>
      <c r="F1328" s="42"/>
      <c r="G1328" s="42"/>
    </row>
    <row r="1329" spans="2:7" s="50" customFormat="1" x14ac:dyDescent="0.3">
      <c r="B1329" s="45"/>
      <c r="C1329" s="45"/>
      <c r="F1329" s="42"/>
      <c r="G1329" s="42"/>
    </row>
    <row r="1330" spans="2:7" s="50" customFormat="1" x14ac:dyDescent="0.3">
      <c r="B1330" s="45"/>
      <c r="C1330" s="45"/>
      <c r="F1330" s="42"/>
      <c r="G1330" s="42"/>
    </row>
    <row r="1331" spans="2:7" s="50" customFormat="1" x14ac:dyDescent="0.3">
      <c r="B1331" s="45"/>
      <c r="C1331" s="45"/>
      <c r="F1331" s="42"/>
      <c r="G1331" s="42"/>
    </row>
    <row r="1332" spans="2:7" s="50" customFormat="1" x14ac:dyDescent="0.3">
      <c r="B1332" s="45"/>
      <c r="C1332" s="45"/>
      <c r="F1332" s="42"/>
      <c r="G1332" s="42"/>
    </row>
    <row r="1333" spans="2:7" s="50" customFormat="1" x14ac:dyDescent="0.3">
      <c r="B1333" s="45"/>
      <c r="C1333" s="45"/>
      <c r="F1333" s="42"/>
      <c r="G1333" s="42"/>
    </row>
    <row r="1334" spans="2:7" s="50" customFormat="1" x14ac:dyDescent="0.3">
      <c r="B1334" s="45"/>
      <c r="C1334" s="45"/>
      <c r="F1334" s="42"/>
      <c r="G1334" s="42"/>
    </row>
    <row r="1335" spans="2:7" s="50" customFormat="1" x14ac:dyDescent="0.3">
      <c r="B1335" s="45"/>
      <c r="C1335" s="45"/>
      <c r="F1335" s="42"/>
      <c r="G1335" s="42"/>
    </row>
    <row r="1336" spans="2:7" s="50" customFormat="1" x14ac:dyDescent="0.3">
      <c r="B1336" s="45"/>
      <c r="C1336" s="45"/>
      <c r="F1336" s="42"/>
      <c r="G1336" s="42"/>
    </row>
    <row r="1337" spans="2:7" s="50" customFormat="1" x14ac:dyDescent="0.3">
      <c r="B1337" s="45"/>
      <c r="C1337" s="45"/>
      <c r="F1337" s="42"/>
      <c r="G1337" s="42"/>
    </row>
    <row r="1338" spans="2:7" s="50" customFormat="1" x14ac:dyDescent="0.3">
      <c r="B1338" s="45"/>
      <c r="C1338" s="45"/>
      <c r="F1338" s="42"/>
      <c r="G1338" s="42"/>
    </row>
    <row r="1339" spans="2:7" s="50" customFormat="1" x14ac:dyDescent="0.3">
      <c r="B1339" s="45"/>
      <c r="C1339" s="45"/>
      <c r="F1339" s="42"/>
      <c r="G1339" s="42"/>
    </row>
    <row r="1340" spans="2:7" s="50" customFormat="1" x14ac:dyDescent="0.3">
      <c r="B1340" s="45"/>
      <c r="C1340" s="45"/>
      <c r="F1340" s="42"/>
      <c r="G1340" s="42"/>
    </row>
    <row r="1341" spans="2:7" s="50" customFormat="1" x14ac:dyDescent="0.3">
      <c r="B1341" s="45"/>
      <c r="C1341" s="45"/>
      <c r="F1341" s="42"/>
      <c r="G1341" s="42"/>
    </row>
    <row r="1342" spans="2:7" s="50" customFormat="1" x14ac:dyDescent="0.3">
      <c r="B1342" s="45"/>
      <c r="C1342" s="45"/>
      <c r="F1342" s="42"/>
      <c r="G1342" s="42"/>
    </row>
    <row r="1343" spans="2:7" s="50" customFormat="1" x14ac:dyDescent="0.3">
      <c r="B1343" s="45"/>
      <c r="C1343" s="45"/>
      <c r="F1343" s="42"/>
      <c r="G1343" s="42"/>
    </row>
    <row r="1344" spans="2:7" s="50" customFormat="1" x14ac:dyDescent="0.3">
      <c r="B1344" s="45"/>
      <c r="C1344" s="45"/>
      <c r="F1344" s="42"/>
      <c r="G1344" s="42"/>
    </row>
    <row r="1345" spans="2:7" s="50" customFormat="1" x14ac:dyDescent="0.3">
      <c r="B1345" s="45"/>
      <c r="C1345" s="45"/>
      <c r="F1345" s="42"/>
      <c r="G1345" s="42"/>
    </row>
    <row r="1346" spans="2:7" s="50" customFormat="1" x14ac:dyDescent="0.3">
      <c r="B1346" s="45"/>
      <c r="C1346" s="45"/>
      <c r="F1346" s="42"/>
      <c r="G1346" s="42"/>
    </row>
    <row r="1347" spans="2:7" s="50" customFormat="1" x14ac:dyDescent="0.3">
      <c r="B1347" s="45"/>
      <c r="C1347" s="45"/>
      <c r="F1347" s="42"/>
      <c r="G1347" s="42"/>
    </row>
    <row r="1348" spans="2:7" s="50" customFormat="1" x14ac:dyDescent="0.3">
      <c r="B1348" s="45"/>
      <c r="C1348" s="45"/>
      <c r="F1348" s="42"/>
      <c r="G1348" s="42"/>
    </row>
    <row r="1349" spans="2:7" s="50" customFormat="1" x14ac:dyDescent="0.3">
      <c r="B1349" s="45"/>
      <c r="C1349" s="45"/>
      <c r="F1349" s="42"/>
      <c r="G1349" s="42"/>
    </row>
    <row r="1350" spans="2:7" s="50" customFormat="1" x14ac:dyDescent="0.3">
      <c r="B1350" s="45"/>
      <c r="C1350" s="45"/>
      <c r="F1350" s="42"/>
      <c r="G1350" s="42"/>
    </row>
    <row r="1351" spans="2:7" s="50" customFormat="1" x14ac:dyDescent="0.3">
      <c r="B1351" s="45"/>
      <c r="C1351" s="45"/>
      <c r="F1351" s="42"/>
      <c r="G1351" s="42"/>
    </row>
    <row r="1352" spans="2:7" s="50" customFormat="1" x14ac:dyDescent="0.3">
      <c r="B1352" s="45"/>
      <c r="C1352" s="45"/>
      <c r="F1352" s="42"/>
      <c r="G1352" s="42"/>
    </row>
    <row r="1353" spans="2:7" s="50" customFormat="1" x14ac:dyDescent="0.3">
      <c r="B1353" s="45"/>
      <c r="C1353" s="45"/>
      <c r="F1353" s="42"/>
      <c r="G1353" s="42"/>
    </row>
    <row r="1354" spans="2:7" s="50" customFormat="1" x14ac:dyDescent="0.3">
      <c r="B1354" s="45"/>
      <c r="C1354" s="45"/>
      <c r="F1354" s="42"/>
      <c r="G1354" s="42"/>
    </row>
    <row r="1355" spans="2:7" s="50" customFormat="1" x14ac:dyDescent="0.3">
      <c r="B1355" s="45"/>
      <c r="C1355" s="45"/>
      <c r="F1355" s="42"/>
      <c r="G1355" s="42"/>
    </row>
    <row r="1356" spans="2:7" s="50" customFormat="1" x14ac:dyDescent="0.3">
      <c r="B1356" s="45"/>
      <c r="C1356" s="45"/>
      <c r="F1356" s="42"/>
      <c r="G1356" s="42"/>
    </row>
    <row r="1357" spans="2:7" s="50" customFormat="1" x14ac:dyDescent="0.3">
      <c r="B1357" s="45"/>
      <c r="C1357" s="45"/>
      <c r="F1357" s="42"/>
      <c r="G1357" s="42"/>
    </row>
    <row r="1358" spans="2:7" s="50" customFormat="1" x14ac:dyDescent="0.3">
      <c r="B1358" s="45"/>
      <c r="C1358" s="45"/>
      <c r="F1358" s="42"/>
      <c r="G1358" s="42"/>
    </row>
    <row r="1359" spans="2:7" s="50" customFormat="1" x14ac:dyDescent="0.3">
      <c r="B1359" s="45"/>
      <c r="C1359" s="45"/>
      <c r="F1359" s="42"/>
      <c r="G1359" s="42"/>
    </row>
    <row r="1360" spans="2:7" s="50" customFormat="1" x14ac:dyDescent="0.3">
      <c r="B1360" s="45"/>
      <c r="C1360" s="45"/>
      <c r="F1360" s="42"/>
      <c r="G1360" s="42"/>
    </row>
    <row r="1361" spans="2:7" s="50" customFormat="1" x14ac:dyDescent="0.3">
      <c r="B1361" s="45"/>
      <c r="C1361" s="45"/>
      <c r="F1361" s="42"/>
      <c r="G1361" s="42"/>
    </row>
    <row r="1362" spans="2:7" s="50" customFormat="1" x14ac:dyDescent="0.3">
      <c r="B1362" s="45"/>
      <c r="C1362" s="45"/>
      <c r="F1362" s="42"/>
      <c r="G1362" s="42"/>
    </row>
    <row r="1363" spans="2:7" s="50" customFormat="1" x14ac:dyDescent="0.3">
      <c r="B1363" s="45"/>
      <c r="C1363" s="45"/>
      <c r="F1363" s="42"/>
      <c r="G1363" s="42"/>
    </row>
    <row r="1364" spans="2:7" s="50" customFormat="1" x14ac:dyDescent="0.3">
      <c r="B1364" s="45"/>
      <c r="C1364" s="45"/>
      <c r="F1364" s="42"/>
      <c r="G1364" s="42"/>
    </row>
    <row r="1365" spans="2:7" s="50" customFormat="1" x14ac:dyDescent="0.3">
      <c r="B1365" s="45"/>
      <c r="C1365" s="45"/>
      <c r="F1365" s="42"/>
      <c r="G1365" s="42"/>
    </row>
    <row r="1366" spans="2:7" s="50" customFormat="1" x14ac:dyDescent="0.3">
      <c r="B1366" s="45"/>
      <c r="C1366" s="45"/>
      <c r="F1366" s="42"/>
      <c r="G1366" s="42"/>
    </row>
    <row r="1367" spans="2:7" s="50" customFormat="1" x14ac:dyDescent="0.3">
      <c r="B1367" s="45"/>
      <c r="C1367" s="45"/>
      <c r="F1367" s="42"/>
      <c r="G1367" s="42"/>
    </row>
    <row r="1368" spans="2:7" s="50" customFormat="1" x14ac:dyDescent="0.3">
      <c r="B1368" s="45"/>
      <c r="C1368" s="45"/>
      <c r="F1368" s="42"/>
      <c r="G1368" s="42"/>
    </row>
    <row r="1369" spans="2:7" s="50" customFormat="1" x14ac:dyDescent="0.3">
      <c r="B1369" s="45"/>
      <c r="C1369" s="45"/>
      <c r="F1369" s="42"/>
      <c r="G1369" s="42"/>
    </row>
    <row r="1370" spans="2:7" s="50" customFormat="1" x14ac:dyDescent="0.3">
      <c r="B1370" s="45"/>
      <c r="C1370" s="45"/>
      <c r="F1370" s="42"/>
      <c r="G1370" s="42"/>
    </row>
    <row r="1371" spans="2:7" s="50" customFormat="1" x14ac:dyDescent="0.3">
      <c r="B1371" s="45"/>
      <c r="C1371" s="45"/>
      <c r="F1371" s="42"/>
      <c r="G1371" s="42"/>
    </row>
    <row r="1372" spans="2:7" s="50" customFormat="1" x14ac:dyDescent="0.3">
      <c r="B1372" s="45"/>
      <c r="C1372" s="45"/>
      <c r="F1372" s="42"/>
      <c r="G1372" s="42"/>
    </row>
    <row r="1373" spans="2:7" s="50" customFormat="1" x14ac:dyDescent="0.3">
      <c r="B1373" s="45"/>
      <c r="C1373" s="45"/>
      <c r="F1373" s="42"/>
      <c r="G1373" s="42"/>
    </row>
    <row r="1374" spans="2:7" s="50" customFormat="1" x14ac:dyDescent="0.3">
      <c r="B1374" s="45"/>
      <c r="C1374" s="45"/>
      <c r="F1374" s="42"/>
      <c r="G1374" s="42"/>
    </row>
    <row r="1375" spans="2:7" s="50" customFormat="1" x14ac:dyDescent="0.3">
      <c r="B1375" s="45"/>
      <c r="C1375" s="45"/>
      <c r="F1375" s="42"/>
      <c r="G1375" s="42"/>
    </row>
    <row r="1376" spans="2:7" s="50" customFormat="1" x14ac:dyDescent="0.3">
      <c r="B1376" s="45"/>
      <c r="C1376" s="45"/>
      <c r="F1376" s="42"/>
      <c r="G1376" s="42"/>
    </row>
    <row r="1377" spans="2:7" s="50" customFormat="1" x14ac:dyDescent="0.3">
      <c r="B1377" s="45"/>
      <c r="C1377" s="45"/>
      <c r="F1377" s="42"/>
      <c r="G1377" s="42"/>
    </row>
    <row r="1378" spans="2:7" s="50" customFormat="1" x14ac:dyDescent="0.3">
      <c r="B1378" s="45"/>
      <c r="C1378" s="45"/>
      <c r="F1378" s="42"/>
      <c r="G1378" s="42"/>
    </row>
    <row r="1379" spans="2:7" s="50" customFormat="1" x14ac:dyDescent="0.3">
      <c r="B1379" s="45"/>
      <c r="C1379" s="45"/>
      <c r="F1379" s="42"/>
      <c r="G1379" s="42"/>
    </row>
    <row r="1380" spans="2:7" s="50" customFormat="1" x14ac:dyDescent="0.3">
      <c r="B1380" s="45"/>
      <c r="C1380" s="45"/>
      <c r="F1380" s="42"/>
      <c r="G1380" s="42"/>
    </row>
    <row r="1381" spans="2:7" s="50" customFormat="1" x14ac:dyDescent="0.3">
      <c r="B1381" s="45"/>
      <c r="C1381" s="45"/>
      <c r="F1381" s="42"/>
      <c r="G1381" s="42"/>
    </row>
    <row r="1382" spans="2:7" s="50" customFormat="1" x14ac:dyDescent="0.3">
      <c r="B1382" s="45"/>
      <c r="C1382" s="45"/>
      <c r="F1382" s="42"/>
      <c r="G1382" s="42"/>
    </row>
    <row r="1383" spans="2:7" s="50" customFormat="1" x14ac:dyDescent="0.3">
      <c r="B1383" s="45"/>
      <c r="C1383" s="45"/>
      <c r="F1383" s="42"/>
      <c r="G1383" s="42"/>
    </row>
    <row r="1384" spans="2:7" s="50" customFormat="1" x14ac:dyDescent="0.3">
      <c r="B1384" s="45"/>
      <c r="C1384" s="45"/>
      <c r="F1384" s="42"/>
      <c r="G1384" s="42"/>
    </row>
    <row r="1385" spans="2:7" s="50" customFormat="1" x14ac:dyDescent="0.3">
      <c r="B1385" s="45"/>
      <c r="C1385" s="45"/>
      <c r="F1385" s="42"/>
      <c r="G1385" s="42"/>
    </row>
    <row r="1386" spans="2:7" s="50" customFormat="1" x14ac:dyDescent="0.3">
      <c r="B1386" s="45"/>
      <c r="C1386" s="45"/>
      <c r="F1386" s="42"/>
      <c r="G1386" s="42"/>
    </row>
    <row r="1387" spans="2:7" s="50" customFormat="1" x14ac:dyDescent="0.3">
      <c r="B1387" s="45"/>
      <c r="C1387" s="45"/>
      <c r="F1387" s="42"/>
      <c r="G1387" s="42"/>
    </row>
    <row r="1388" spans="2:7" s="50" customFormat="1" x14ac:dyDescent="0.3">
      <c r="B1388" s="45"/>
      <c r="C1388" s="45"/>
      <c r="F1388" s="42"/>
      <c r="G1388" s="42"/>
    </row>
    <row r="1389" spans="2:7" s="50" customFormat="1" x14ac:dyDescent="0.3">
      <c r="B1389" s="45"/>
      <c r="C1389" s="45"/>
      <c r="F1389" s="42"/>
      <c r="G1389" s="42"/>
    </row>
    <row r="1390" spans="2:7" s="50" customFormat="1" x14ac:dyDescent="0.3">
      <c r="B1390" s="45"/>
      <c r="C1390" s="45"/>
      <c r="F1390" s="42"/>
      <c r="G1390" s="42"/>
    </row>
    <row r="1391" spans="2:7" s="50" customFormat="1" x14ac:dyDescent="0.3">
      <c r="B1391" s="45"/>
      <c r="C1391" s="45"/>
      <c r="F1391" s="42"/>
      <c r="G1391" s="42"/>
    </row>
    <row r="1392" spans="2:7" s="50" customFormat="1" x14ac:dyDescent="0.3">
      <c r="B1392" s="45"/>
      <c r="C1392" s="45"/>
      <c r="F1392" s="42"/>
      <c r="G1392" s="42"/>
    </row>
    <row r="1393" spans="2:7" s="50" customFormat="1" x14ac:dyDescent="0.3">
      <c r="B1393" s="45"/>
      <c r="C1393" s="45"/>
      <c r="F1393" s="42"/>
      <c r="G1393" s="42"/>
    </row>
    <row r="1394" spans="2:7" s="50" customFormat="1" x14ac:dyDescent="0.3">
      <c r="B1394" s="45"/>
      <c r="C1394" s="45"/>
      <c r="F1394" s="42"/>
      <c r="G1394" s="42"/>
    </row>
    <row r="1395" spans="2:7" s="50" customFormat="1" x14ac:dyDescent="0.3">
      <c r="B1395" s="45"/>
      <c r="C1395" s="45"/>
      <c r="F1395" s="42"/>
      <c r="G1395" s="42"/>
    </row>
    <row r="1396" spans="2:7" s="50" customFormat="1" x14ac:dyDescent="0.3">
      <c r="B1396" s="45"/>
      <c r="C1396" s="45"/>
      <c r="F1396" s="42"/>
      <c r="G1396" s="42"/>
    </row>
    <row r="1397" spans="2:7" s="50" customFormat="1" x14ac:dyDescent="0.3">
      <c r="B1397" s="45"/>
      <c r="C1397" s="45"/>
      <c r="F1397" s="42"/>
      <c r="G1397" s="42"/>
    </row>
    <row r="1398" spans="2:7" s="50" customFormat="1" x14ac:dyDescent="0.3">
      <c r="B1398" s="45"/>
      <c r="C1398" s="45"/>
      <c r="F1398" s="42"/>
      <c r="G1398" s="42"/>
    </row>
    <row r="1399" spans="2:7" s="50" customFormat="1" x14ac:dyDescent="0.3">
      <c r="B1399" s="45"/>
      <c r="C1399" s="45"/>
      <c r="F1399" s="42"/>
      <c r="G1399" s="42"/>
    </row>
    <row r="1400" spans="2:7" s="50" customFormat="1" x14ac:dyDescent="0.3">
      <c r="B1400" s="45"/>
      <c r="C1400" s="45"/>
      <c r="F1400" s="42"/>
      <c r="G1400" s="42"/>
    </row>
    <row r="1401" spans="2:7" s="50" customFormat="1" x14ac:dyDescent="0.3">
      <c r="B1401" s="45"/>
      <c r="C1401" s="45"/>
      <c r="F1401" s="42"/>
      <c r="G1401" s="42"/>
    </row>
    <row r="1402" spans="2:7" s="50" customFormat="1" x14ac:dyDescent="0.3">
      <c r="B1402" s="45"/>
      <c r="C1402" s="45"/>
      <c r="F1402" s="42"/>
      <c r="G1402" s="42"/>
    </row>
    <row r="1403" spans="2:7" s="50" customFormat="1" x14ac:dyDescent="0.3">
      <c r="B1403" s="45"/>
      <c r="C1403" s="45"/>
      <c r="F1403" s="42"/>
      <c r="G1403" s="42"/>
    </row>
    <row r="1404" spans="2:7" s="50" customFormat="1" x14ac:dyDescent="0.3">
      <c r="B1404" s="45"/>
      <c r="C1404" s="45"/>
      <c r="F1404" s="42"/>
      <c r="G1404" s="42"/>
    </row>
    <row r="1405" spans="2:7" s="50" customFormat="1" x14ac:dyDescent="0.3">
      <c r="B1405" s="45"/>
      <c r="C1405" s="45"/>
      <c r="F1405" s="42"/>
      <c r="G1405" s="42"/>
    </row>
    <row r="1406" spans="2:7" s="50" customFormat="1" x14ac:dyDescent="0.3">
      <c r="B1406" s="45"/>
      <c r="C1406" s="45"/>
      <c r="F1406" s="42"/>
      <c r="G1406" s="42"/>
    </row>
    <row r="1407" spans="2:7" s="50" customFormat="1" x14ac:dyDescent="0.3">
      <c r="B1407" s="45"/>
      <c r="C1407" s="45"/>
      <c r="F1407" s="42"/>
      <c r="G1407" s="42"/>
    </row>
    <row r="1408" spans="2:7" s="50" customFormat="1" x14ac:dyDescent="0.3">
      <c r="B1408" s="45"/>
      <c r="C1408" s="45"/>
      <c r="F1408" s="42"/>
      <c r="G1408" s="42"/>
    </row>
    <row r="1409" spans="2:7" s="50" customFormat="1" x14ac:dyDescent="0.3">
      <c r="B1409" s="45"/>
      <c r="C1409" s="45"/>
      <c r="F1409" s="42"/>
      <c r="G1409" s="42"/>
    </row>
    <row r="1410" spans="2:7" s="50" customFormat="1" x14ac:dyDescent="0.3">
      <c r="B1410" s="45"/>
      <c r="C1410" s="45"/>
      <c r="F1410" s="42"/>
      <c r="G1410" s="42"/>
    </row>
    <row r="1411" spans="2:7" s="50" customFormat="1" x14ac:dyDescent="0.3">
      <c r="B1411" s="45"/>
      <c r="C1411" s="45"/>
      <c r="F1411" s="42"/>
      <c r="G1411" s="42"/>
    </row>
    <row r="1412" spans="2:7" s="50" customFormat="1" x14ac:dyDescent="0.3">
      <c r="B1412" s="45"/>
      <c r="C1412" s="45"/>
      <c r="F1412" s="42"/>
      <c r="G1412" s="42"/>
    </row>
    <row r="1413" spans="2:7" s="50" customFormat="1" x14ac:dyDescent="0.3">
      <c r="B1413" s="45"/>
      <c r="C1413" s="45"/>
      <c r="F1413" s="42"/>
      <c r="G1413" s="42"/>
    </row>
    <row r="1414" spans="2:7" s="50" customFormat="1" x14ac:dyDescent="0.3">
      <c r="B1414" s="45"/>
      <c r="C1414" s="45"/>
      <c r="F1414" s="42"/>
      <c r="G1414" s="42"/>
    </row>
    <row r="1415" spans="2:7" s="50" customFormat="1" x14ac:dyDescent="0.3">
      <c r="B1415" s="45"/>
      <c r="C1415" s="45"/>
      <c r="F1415" s="42"/>
      <c r="G1415" s="42"/>
    </row>
    <row r="1416" spans="2:7" s="50" customFormat="1" x14ac:dyDescent="0.3">
      <c r="B1416" s="45"/>
      <c r="C1416" s="45"/>
      <c r="F1416" s="42"/>
      <c r="G1416" s="42"/>
    </row>
    <row r="1417" spans="2:7" s="50" customFormat="1" x14ac:dyDescent="0.3">
      <c r="B1417" s="45"/>
      <c r="C1417" s="45"/>
      <c r="F1417" s="42"/>
      <c r="G1417" s="42"/>
    </row>
    <row r="1418" spans="2:7" s="50" customFormat="1" x14ac:dyDescent="0.3">
      <c r="B1418" s="45"/>
      <c r="C1418" s="45"/>
      <c r="F1418" s="42"/>
      <c r="G1418" s="42"/>
    </row>
    <row r="1419" spans="2:7" s="50" customFormat="1" x14ac:dyDescent="0.3">
      <c r="B1419" s="45"/>
      <c r="C1419" s="45"/>
      <c r="F1419" s="42"/>
      <c r="G1419" s="42"/>
    </row>
    <row r="1420" spans="2:7" s="50" customFormat="1" x14ac:dyDescent="0.3">
      <c r="B1420" s="45"/>
      <c r="C1420" s="45"/>
      <c r="F1420" s="42"/>
      <c r="G1420" s="42"/>
    </row>
    <row r="1421" spans="2:7" s="50" customFormat="1" x14ac:dyDescent="0.3">
      <c r="B1421" s="45"/>
      <c r="C1421" s="45"/>
      <c r="F1421" s="42"/>
      <c r="G1421" s="42"/>
    </row>
    <row r="1422" spans="2:7" s="50" customFormat="1" x14ac:dyDescent="0.3">
      <c r="B1422" s="45"/>
      <c r="C1422" s="45"/>
      <c r="F1422" s="42"/>
      <c r="G1422" s="42"/>
    </row>
    <row r="1423" spans="2:7" s="50" customFormat="1" x14ac:dyDescent="0.3">
      <c r="B1423" s="45"/>
      <c r="C1423" s="45"/>
      <c r="F1423" s="42"/>
      <c r="G1423" s="42"/>
    </row>
    <row r="1424" spans="2:7" s="50" customFormat="1" x14ac:dyDescent="0.3">
      <c r="B1424" s="45"/>
      <c r="C1424" s="45"/>
      <c r="F1424" s="42"/>
      <c r="G1424" s="42"/>
    </row>
    <row r="1425" spans="2:7" s="50" customFormat="1" x14ac:dyDescent="0.3">
      <c r="B1425" s="45"/>
      <c r="C1425" s="45"/>
      <c r="F1425" s="42"/>
      <c r="G1425" s="42"/>
    </row>
    <row r="1426" spans="2:7" s="50" customFormat="1" x14ac:dyDescent="0.3">
      <c r="B1426" s="45"/>
      <c r="C1426" s="45"/>
      <c r="F1426" s="42"/>
      <c r="G1426" s="42"/>
    </row>
    <row r="1427" spans="2:7" s="50" customFormat="1" x14ac:dyDescent="0.3">
      <c r="B1427" s="45"/>
      <c r="C1427" s="45"/>
      <c r="F1427" s="42"/>
      <c r="G1427" s="42"/>
    </row>
    <row r="1428" spans="2:7" s="50" customFormat="1" x14ac:dyDescent="0.3">
      <c r="B1428" s="45"/>
      <c r="C1428" s="45"/>
      <c r="F1428" s="42"/>
      <c r="G1428" s="42"/>
    </row>
    <row r="1429" spans="2:7" s="50" customFormat="1" x14ac:dyDescent="0.3">
      <c r="B1429" s="45"/>
      <c r="C1429" s="45"/>
      <c r="F1429" s="42"/>
      <c r="G1429" s="42"/>
    </row>
    <row r="1430" spans="2:7" s="50" customFormat="1" x14ac:dyDescent="0.3">
      <c r="B1430" s="45"/>
      <c r="C1430" s="45"/>
      <c r="F1430" s="42"/>
      <c r="G1430" s="42"/>
    </row>
    <row r="1431" spans="2:7" s="50" customFormat="1" x14ac:dyDescent="0.3">
      <c r="B1431" s="45"/>
      <c r="C1431" s="45"/>
      <c r="F1431" s="42"/>
      <c r="G1431" s="42"/>
    </row>
    <row r="1432" spans="2:7" s="50" customFormat="1" x14ac:dyDescent="0.3">
      <c r="B1432" s="45"/>
      <c r="C1432" s="45"/>
      <c r="F1432" s="42"/>
      <c r="G1432" s="42"/>
    </row>
    <row r="1433" spans="2:7" s="50" customFormat="1" x14ac:dyDescent="0.3">
      <c r="B1433" s="45"/>
      <c r="C1433" s="45"/>
      <c r="F1433" s="42"/>
      <c r="G1433" s="42"/>
    </row>
    <row r="1434" spans="2:7" s="50" customFormat="1" x14ac:dyDescent="0.3">
      <c r="B1434" s="45"/>
      <c r="C1434" s="45"/>
      <c r="F1434" s="42"/>
      <c r="G1434" s="42"/>
    </row>
    <row r="1435" spans="2:7" s="50" customFormat="1" x14ac:dyDescent="0.3">
      <c r="B1435" s="45"/>
      <c r="C1435" s="45"/>
      <c r="F1435" s="42"/>
      <c r="G1435" s="42"/>
    </row>
    <row r="1436" spans="2:7" s="50" customFormat="1" x14ac:dyDescent="0.3">
      <c r="B1436" s="45"/>
      <c r="C1436" s="45"/>
      <c r="F1436" s="42"/>
      <c r="G1436" s="42"/>
    </row>
    <row r="1437" spans="2:7" s="50" customFormat="1" x14ac:dyDescent="0.3">
      <c r="B1437" s="45"/>
      <c r="C1437" s="45"/>
      <c r="F1437" s="42"/>
      <c r="G1437" s="42"/>
    </row>
    <row r="1438" spans="2:7" s="50" customFormat="1" x14ac:dyDescent="0.3">
      <c r="B1438" s="45"/>
      <c r="C1438" s="45"/>
      <c r="F1438" s="42"/>
      <c r="G1438" s="42"/>
    </row>
    <row r="1439" spans="2:7" s="50" customFormat="1" x14ac:dyDescent="0.3">
      <c r="B1439" s="45"/>
      <c r="C1439" s="45"/>
      <c r="F1439" s="42"/>
      <c r="G1439" s="42"/>
    </row>
    <row r="1440" spans="2:7" s="50" customFormat="1" x14ac:dyDescent="0.3">
      <c r="B1440" s="45"/>
      <c r="C1440" s="45"/>
      <c r="F1440" s="42"/>
      <c r="G1440" s="42"/>
    </row>
    <row r="1441" spans="2:7" s="50" customFormat="1" x14ac:dyDescent="0.3">
      <c r="B1441" s="45"/>
      <c r="C1441" s="45"/>
      <c r="F1441" s="42"/>
      <c r="G1441" s="42"/>
    </row>
    <row r="1442" spans="2:7" s="50" customFormat="1" x14ac:dyDescent="0.3">
      <c r="B1442" s="45"/>
      <c r="C1442" s="45"/>
      <c r="F1442" s="42"/>
      <c r="G1442" s="42"/>
    </row>
    <row r="1443" spans="2:7" s="50" customFormat="1" x14ac:dyDescent="0.3">
      <c r="B1443" s="45"/>
      <c r="C1443" s="45"/>
      <c r="F1443" s="42"/>
      <c r="G1443" s="42"/>
    </row>
    <row r="1444" spans="2:7" s="50" customFormat="1" x14ac:dyDescent="0.3">
      <c r="B1444" s="45"/>
      <c r="C1444" s="45"/>
      <c r="F1444" s="42"/>
      <c r="G1444" s="42"/>
    </row>
    <row r="1445" spans="2:7" s="50" customFormat="1" x14ac:dyDescent="0.3">
      <c r="B1445" s="45"/>
      <c r="C1445" s="45"/>
      <c r="F1445" s="42"/>
      <c r="G1445" s="42"/>
    </row>
    <row r="1446" spans="2:7" s="50" customFormat="1" x14ac:dyDescent="0.3">
      <c r="B1446" s="45"/>
      <c r="C1446" s="45"/>
      <c r="F1446" s="42"/>
      <c r="G1446" s="42"/>
    </row>
    <row r="1447" spans="2:7" s="50" customFormat="1" x14ac:dyDescent="0.3">
      <c r="B1447" s="45"/>
      <c r="C1447" s="45"/>
      <c r="F1447" s="42"/>
      <c r="G1447" s="42"/>
    </row>
    <row r="1448" spans="2:7" s="50" customFormat="1" x14ac:dyDescent="0.3">
      <c r="B1448" s="45"/>
      <c r="C1448" s="45"/>
      <c r="F1448" s="42"/>
      <c r="G1448" s="42"/>
    </row>
    <row r="1449" spans="2:7" s="50" customFormat="1" x14ac:dyDescent="0.3">
      <c r="B1449" s="45"/>
      <c r="C1449" s="45"/>
      <c r="F1449" s="42"/>
      <c r="G1449" s="42"/>
    </row>
    <row r="1450" spans="2:7" s="50" customFormat="1" x14ac:dyDescent="0.3">
      <c r="B1450" s="45"/>
      <c r="C1450" s="45"/>
      <c r="F1450" s="42"/>
      <c r="G1450" s="42"/>
    </row>
    <row r="1451" spans="2:7" s="50" customFormat="1" x14ac:dyDescent="0.3">
      <c r="B1451" s="45"/>
      <c r="C1451" s="45"/>
      <c r="F1451" s="42"/>
      <c r="G1451" s="42"/>
    </row>
    <row r="1452" spans="2:7" s="50" customFormat="1" x14ac:dyDescent="0.3">
      <c r="B1452" s="45"/>
      <c r="C1452" s="45"/>
      <c r="F1452" s="42"/>
      <c r="G1452" s="42"/>
    </row>
    <row r="1453" spans="2:7" s="50" customFormat="1" x14ac:dyDescent="0.3">
      <c r="B1453" s="45"/>
      <c r="C1453" s="45"/>
      <c r="F1453" s="42"/>
      <c r="G1453" s="42"/>
    </row>
    <row r="1454" spans="2:7" s="50" customFormat="1" x14ac:dyDescent="0.3">
      <c r="B1454" s="45"/>
      <c r="C1454" s="45"/>
      <c r="F1454" s="42"/>
      <c r="G1454" s="42"/>
    </row>
    <row r="1455" spans="2:7" s="50" customFormat="1" x14ac:dyDescent="0.3">
      <c r="B1455" s="45"/>
      <c r="C1455" s="45"/>
      <c r="F1455" s="42"/>
      <c r="G1455" s="42"/>
    </row>
    <row r="1456" spans="2:7" s="50" customFormat="1" x14ac:dyDescent="0.3">
      <c r="B1456" s="45"/>
      <c r="C1456" s="45"/>
      <c r="F1456" s="42"/>
      <c r="G1456" s="42"/>
    </row>
    <row r="1457" spans="2:7" s="50" customFormat="1" x14ac:dyDescent="0.3">
      <c r="B1457" s="45"/>
      <c r="C1457" s="45"/>
      <c r="F1457" s="42"/>
      <c r="G1457" s="42"/>
    </row>
    <row r="1458" spans="2:7" s="50" customFormat="1" x14ac:dyDescent="0.3">
      <c r="B1458" s="45"/>
      <c r="C1458" s="45"/>
      <c r="F1458" s="42"/>
      <c r="G1458" s="42"/>
    </row>
    <row r="1459" spans="2:7" s="50" customFormat="1" x14ac:dyDescent="0.3">
      <c r="B1459" s="45"/>
      <c r="C1459" s="45"/>
      <c r="F1459" s="42"/>
      <c r="G1459" s="42"/>
    </row>
    <row r="1460" spans="2:7" s="50" customFormat="1" x14ac:dyDescent="0.3">
      <c r="B1460" s="45"/>
      <c r="C1460" s="45"/>
      <c r="F1460" s="42"/>
      <c r="G1460" s="42"/>
    </row>
    <row r="1461" spans="2:7" s="50" customFormat="1" x14ac:dyDescent="0.3">
      <c r="B1461" s="45"/>
      <c r="C1461" s="45"/>
      <c r="F1461" s="42"/>
      <c r="G1461" s="42"/>
    </row>
    <row r="1462" spans="2:7" s="50" customFormat="1" x14ac:dyDescent="0.3">
      <c r="B1462" s="45"/>
      <c r="C1462" s="45"/>
      <c r="F1462" s="42"/>
      <c r="G1462" s="42"/>
    </row>
    <row r="1463" spans="2:7" s="50" customFormat="1" x14ac:dyDescent="0.3">
      <c r="B1463" s="45"/>
      <c r="C1463" s="45"/>
      <c r="F1463" s="42"/>
      <c r="G1463" s="42"/>
    </row>
    <row r="1464" spans="2:7" s="50" customFormat="1" x14ac:dyDescent="0.3">
      <c r="B1464" s="45"/>
      <c r="C1464" s="45"/>
      <c r="F1464" s="42"/>
      <c r="G1464" s="42"/>
    </row>
    <row r="1465" spans="2:7" s="50" customFormat="1" x14ac:dyDescent="0.3">
      <c r="B1465" s="45"/>
      <c r="C1465" s="45"/>
      <c r="F1465" s="42"/>
      <c r="G1465" s="42"/>
    </row>
    <row r="1466" spans="2:7" s="50" customFormat="1" x14ac:dyDescent="0.3">
      <c r="B1466" s="45"/>
      <c r="C1466" s="45"/>
      <c r="F1466" s="42"/>
      <c r="G1466" s="42"/>
    </row>
    <row r="1467" spans="2:7" s="50" customFormat="1" x14ac:dyDescent="0.3">
      <c r="B1467" s="45"/>
      <c r="C1467" s="45"/>
      <c r="F1467" s="42"/>
      <c r="G1467" s="42"/>
    </row>
    <row r="1468" spans="2:7" s="50" customFormat="1" x14ac:dyDescent="0.3">
      <c r="B1468" s="45"/>
      <c r="C1468" s="45"/>
      <c r="F1468" s="42"/>
      <c r="G1468" s="42"/>
    </row>
    <row r="1469" spans="2:7" s="50" customFormat="1" x14ac:dyDescent="0.3">
      <c r="B1469" s="45"/>
      <c r="C1469" s="45"/>
      <c r="F1469" s="42"/>
      <c r="G1469" s="42"/>
    </row>
    <row r="1470" spans="2:7" s="50" customFormat="1" x14ac:dyDescent="0.3">
      <c r="B1470" s="45"/>
      <c r="C1470" s="45"/>
      <c r="F1470" s="42"/>
      <c r="G1470" s="42"/>
    </row>
    <row r="1471" spans="2:7" s="50" customFormat="1" x14ac:dyDescent="0.3">
      <c r="B1471" s="45"/>
      <c r="C1471" s="45"/>
      <c r="F1471" s="42"/>
      <c r="G1471" s="42"/>
    </row>
    <row r="1472" spans="2:7" s="50" customFormat="1" x14ac:dyDescent="0.3">
      <c r="B1472" s="45"/>
      <c r="C1472" s="45"/>
      <c r="F1472" s="42"/>
      <c r="G1472" s="42"/>
    </row>
    <row r="1473" spans="2:7" s="50" customFormat="1" x14ac:dyDescent="0.3">
      <c r="B1473" s="45"/>
      <c r="C1473" s="45"/>
      <c r="F1473" s="42"/>
      <c r="G1473" s="42"/>
    </row>
    <row r="1474" spans="2:7" s="50" customFormat="1" x14ac:dyDescent="0.3">
      <c r="B1474" s="45"/>
      <c r="C1474" s="45"/>
      <c r="F1474" s="42"/>
      <c r="G1474" s="42"/>
    </row>
    <row r="1475" spans="2:7" s="50" customFormat="1" x14ac:dyDescent="0.3">
      <c r="B1475" s="45"/>
      <c r="C1475" s="45"/>
      <c r="F1475" s="42"/>
      <c r="G1475" s="42"/>
    </row>
    <row r="1476" spans="2:7" s="50" customFormat="1" x14ac:dyDescent="0.3">
      <c r="B1476" s="45"/>
      <c r="C1476" s="45"/>
      <c r="F1476" s="42"/>
      <c r="G1476" s="42"/>
    </row>
    <row r="1477" spans="2:7" s="50" customFormat="1" x14ac:dyDescent="0.3">
      <c r="B1477" s="45"/>
      <c r="C1477" s="45"/>
      <c r="F1477" s="42"/>
      <c r="G1477" s="42"/>
    </row>
    <row r="1478" spans="2:7" s="50" customFormat="1" x14ac:dyDescent="0.3">
      <c r="B1478" s="45"/>
      <c r="C1478" s="45"/>
      <c r="F1478" s="42"/>
      <c r="G1478" s="42"/>
    </row>
    <row r="1479" spans="2:7" s="50" customFormat="1" x14ac:dyDescent="0.3">
      <c r="B1479" s="45"/>
      <c r="C1479" s="45"/>
      <c r="F1479" s="42"/>
      <c r="G1479" s="42"/>
    </row>
    <row r="1480" spans="2:7" s="50" customFormat="1" x14ac:dyDescent="0.3">
      <c r="B1480" s="45"/>
      <c r="C1480" s="45"/>
      <c r="F1480" s="42"/>
      <c r="G1480" s="42"/>
    </row>
    <row r="1481" spans="2:7" s="50" customFormat="1" x14ac:dyDescent="0.3">
      <c r="B1481" s="45"/>
      <c r="C1481" s="45"/>
      <c r="F1481" s="42"/>
      <c r="G1481" s="42"/>
    </row>
    <row r="1482" spans="2:7" s="50" customFormat="1" x14ac:dyDescent="0.3">
      <c r="B1482" s="45"/>
      <c r="C1482" s="45"/>
      <c r="F1482" s="42"/>
      <c r="G1482" s="42"/>
    </row>
    <row r="1483" spans="2:7" s="50" customFormat="1" x14ac:dyDescent="0.3">
      <c r="B1483" s="45"/>
      <c r="C1483" s="45"/>
      <c r="F1483" s="42"/>
      <c r="G1483" s="42"/>
    </row>
    <row r="1484" spans="2:7" s="50" customFormat="1" x14ac:dyDescent="0.3">
      <c r="B1484" s="45"/>
      <c r="C1484" s="45"/>
      <c r="F1484" s="42"/>
      <c r="G1484" s="42"/>
    </row>
  </sheetData>
  <sheetProtection algorithmName="SHA-512" hashValue="CenLuPhI5BXST6xzr6Bc51c7Izw4DJL6jc/r8ElrFsi4OO2RNQf8tK4gXqZSXywkXFBvnSqmL+172Nl4n4Txag==" saltValue="kq74HNP9spXhFocnqCVQyQ==" spinCount="100000" sheet="1" objects="1" scenarios="1"/>
  <mergeCells count="7">
    <mergeCell ref="B3:H3"/>
    <mergeCell ref="B4:C4"/>
    <mergeCell ref="D4:D5"/>
    <mergeCell ref="E4:E5"/>
    <mergeCell ref="F4:F5"/>
    <mergeCell ref="G4:G5"/>
    <mergeCell ref="H4:H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B5CF663-87CE-4384-92E3-F3A5F3AFA75E}">
          <x14:formula1>
            <xm:f>Tabelas!$O$4:$O$8</xm:f>
          </x14:formula1>
          <xm:sqref>B6:B48</xm:sqref>
        </x14:dataValidation>
        <x14:dataValidation type="list" allowBlank="1" showInputMessage="1" showErrorMessage="1" xr:uid="{D1D87335-22F7-4AB2-BFE5-11B1C7A1D62F}">
          <x14:formula1>
            <xm:f>Tabelas!$H$4:$H$15</xm:f>
          </x14:formula1>
          <xm:sqref>D6:D48</xm:sqref>
        </x14:dataValidation>
        <x14:dataValidation type="list" allowBlank="1" showInputMessage="1" showErrorMessage="1" xr:uid="{CCC59C07-6588-4C7E-82DF-8DE090E2E3E4}">
          <x14:formula1>
            <xm:f>Tabelas!$P$4:$P$15</xm:f>
          </x14:formula1>
          <xm:sqref>C6:C48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9F75-F068-4A1D-B0C8-F6A5F91C5DEA}">
  <sheetPr>
    <tabColor rgb="FF002060"/>
  </sheetPr>
  <dimension ref="A1:DK1155"/>
  <sheetViews>
    <sheetView showGridLines="0" zoomScale="70" zoomScaleNormal="70" workbookViewId="0">
      <pane xSplit="1" ySplit="6" topLeftCell="B7" activePane="bottomRight" state="frozen"/>
      <selection activeCell="D11" sqref="D11"/>
      <selection pane="topRight" activeCell="D11" sqref="D11"/>
      <selection pane="bottomLeft" activeCell="D11" sqref="D11"/>
      <selection pane="bottomRight" activeCell="D13" sqref="D13"/>
    </sheetView>
  </sheetViews>
  <sheetFormatPr defaultColWidth="8.6640625" defaultRowHeight="14.4" x14ac:dyDescent="0.3"/>
  <cols>
    <col min="1" max="1" width="0.44140625" style="50" customWidth="1"/>
    <col min="2" max="2" width="8.109375" style="205" customWidth="1"/>
    <col min="3" max="3" width="11.6640625" style="205" customWidth="1"/>
    <col min="4" max="4" width="157.44140625" style="117" bestFit="1" customWidth="1"/>
    <col min="5" max="5" width="11.88671875" style="117" customWidth="1"/>
    <col min="6" max="6" width="20" style="206" bestFit="1" customWidth="1"/>
    <col min="7" max="7" width="22.33203125" style="206" bestFit="1" customWidth="1"/>
    <col min="8" max="8" width="22.6640625" style="117" customWidth="1"/>
    <col min="9" max="9" width="8.6640625" style="50"/>
    <col min="10" max="10" width="11.44140625" style="50" bestFit="1" customWidth="1"/>
    <col min="11" max="11" width="12" style="50" bestFit="1" customWidth="1"/>
    <col min="12" max="115" width="8.6640625" style="50"/>
    <col min="116" max="16384" width="8.6640625" style="8"/>
  </cols>
  <sheetData>
    <row r="1" spans="1:115" s="50" customFormat="1" ht="26.4" customHeight="1" x14ac:dyDescent="0.3">
      <c r="B1" s="200"/>
      <c r="C1" s="200"/>
      <c r="D1" s="116"/>
      <c r="E1" s="116"/>
      <c r="F1" s="201"/>
      <c r="G1" s="201"/>
      <c r="H1" s="116"/>
    </row>
    <row r="2" spans="1:115" s="50" customFormat="1" ht="34.200000000000003" customHeight="1" x14ac:dyDescent="0.3">
      <c r="B2" s="200"/>
      <c r="C2" s="200"/>
      <c r="D2" s="249" t="s">
        <v>355</v>
      </c>
      <c r="E2" s="116"/>
      <c r="F2" s="201"/>
      <c r="G2" s="201"/>
      <c r="H2" s="116"/>
    </row>
    <row r="3" spans="1:115" s="50" customFormat="1" ht="34.200000000000003" customHeight="1" thickBot="1" x14ac:dyDescent="0.35">
      <c r="B3" s="200"/>
      <c r="C3" s="200"/>
      <c r="D3" s="116"/>
      <c r="E3" s="116"/>
      <c r="F3" s="201"/>
      <c r="G3" s="201"/>
      <c r="H3" s="116"/>
    </row>
    <row r="4" spans="1:115" ht="26.4" customHeight="1" thickBot="1" x14ac:dyDescent="0.35">
      <c r="B4" s="301" t="s">
        <v>197</v>
      </c>
      <c r="C4" s="302"/>
      <c r="D4" s="302"/>
      <c r="E4" s="302"/>
      <c r="F4" s="302"/>
      <c r="G4" s="302"/>
      <c r="H4" s="303"/>
    </row>
    <row r="5" spans="1:115" ht="19.5" customHeight="1" x14ac:dyDescent="0.3">
      <c r="B5" s="304" t="s">
        <v>188</v>
      </c>
      <c r="C5" s="305"/>
      <c r="D5" s="306" t="s">
        <v>354</v>
      </c>
      <c r="E5" s="307" t="s">
        <v>225</v>
      </c>
      <c r="F5" s="307" t="s">
        <v>230</v>
      </c>
      <c r="G5" s="307" t="s">
        <v>226</v>
      </c>
      <c r="H5" s="309" t="s">
        <v>227</v>
      </c>
    </row>
    <row r="6" spans="1:115" ht="30.6" customHeight="1" x14ac:dyDescent="0.3">
      <c r="B6" s="57" t="s">
        <v>187</v>
      </c>
      <c r="C6" s="126" t="s">
        <v>186</v>
      </c>
      <c r="D6" s="307"/>
      <c r="E6" s="308"/>
      <c r="F6" s="308"/>
      <c r="G6" s="308"/>
      <c r="H6" s="310"/>
    </row>
    <row r="7" spans="1:115" s="117" customFormat="1" ht="47.4" customHeight="1" x14ac:dyDescent="0.3">
      <c r="A7" s="116"/>
      <c r="B7" s="300" t="s">
        <v>325</v>
      </c>
      <c r="C7" s="300"/>
      <c r="D7" s="300"/>
      <c r="E7" s="300"/>
      <c r="F7" s="300"/>
      <c r="G7" s="300"/>
      <c r="H7" s="300"/>
      <c r="I7" s="116"/>
      <c r="J7" s="212"/>
      <c r="K7" s="215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</row>
    <row r="8" spans="1:115" s="117" customFormat="1" ht="28.8" x14ac:dyDescent="0.3">
      <c r="A8" s="116"/>
      <c r="B8" s="241"/>
      <c r="C8" s="227"/>
      <c r="D8" s="225" t="s">
        <v>340</v>
      </c>
      <c r="E8" s="237"/>
      <c r="F8" s="238"/>
      <c r="G8" s="239">
        <f t="shared" ref="G8:G49" si="0">IF(F8="",0,E8*F8)</f>
        <v>0</v>
      </c>
      <c r="H8" s="240" t="str">
        <f t="shared" ref="H8:H49" si="1">IF(C8="","",C8*G8)</f>
        <v/>
      </c>
      <c r="I8" s="116"/>
      <c r="J8" s="212"/>
      <c r="K8" s="215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</row>
    <row r="9" spans="1:115" s="117" customFormat="1" ht="28.8" x14ac:dyDescent="0.3">
      <c r="A9" s="116"/>
      <c r="B9" s="241"/>
      <c r="C9" s="227"/>
      <c r="D9" s="225" t="s">
        <v>340</v>
      </c>
      <c r="E9" s="237"/>
      <c r="F9" s="238"/>
      <c r="G9" s="239">
        <f t="shared" si="0"/>
        <v>0</v>
      </c>
      <c r="H9" s="240" t="str">
        <f t="shared" si="1"/>
        <v/>
      </c>
      <c r="I9" s="116"/>
      <c r="J9" s="212"/>
      <c r="K9" s="215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</row>
    <row r="10" spans="1:115" ht="28.8" x14ac:dyDescent="0.3">
      <c r="B10" s="241"/>
      <c r="C10" s="227"/>
      <c r="D10" s="225" t="s">
        <v>340</v>
      </c>
      <c r="E10" s="237"/>
      <c r="F10" s="238"/>
      <c r="G10" s="239">
        <f t="shared" si="0"/>
        <v>0</v>
      </c>
      <c r="H10" s="240" t="str">
        <f t="shared" si="1"/>
        <v/>
      </c>
      <c r="J10" s="213"/>
      <c r="K10" s="215"/>
    </row>
    <row r="11" spans="1:115" ht="28.8" x14ac:dyDescent="0.3">
      <c r="B11" s="241"/>
      <c r="C11" s="227"/>
      <c r="D11" s="225" t="s">
        <v>340</v>
      </c>
      <c r="E11" s="237"/>
      <c r="F11" s="238"/>
      <c r="G11" s="239">
        <f t="shared" si="0"/>
        <v>0</v>
      </c>
      <c r="H11" s="240" t="str">
        <f t="shared" si="1"/>
        <v/>
      </c>
      <c r="J11" s="213"/>
      <c r="K11" s="215"/>
    </row>
    <row r="12" spans="1:115" ht="28.8" x14ac:dyDescent="0.3">
      <c r="B12" s="241"/>
      <c r="C12" s="227"/>
      <c r="D12" s="225" t="s">
        <v>340</v>
      </c>
      <c r="E12" s="237"/>
      <c r="F12" s="238"/>
      <c r="G12" s="239">
        <f t="shared" si="0"/>
        <v>0</v>
      </c>
      <c r="H12" s="240" t="str">
        <f t="shared" si="1"/>
        <v/>
      </c>
      <c r="J12" s="213"/>
      <c r="K12" s="215"/>
    </row>
    <row r="13" spans="1:115" ht="26.7" customHeight="1" x14ac:dyDescent="0.3">
      <c r="B13" s="226"/>
      <c r="C13" s="228"/>
      <c r="D13" s="229"/>
      <c r="E13" s="230"/>
      <c r="F13" s="231" t="str">
        <f>IF(D13="","",VLOOKUP('Plan. 5'!D13,'TIPO BOLSAS'!$C$4:$D$69,2,FALSE))</f>
        <v/>
      </c>
      <c r="G13" s="232">
        <f t="shared" si="0"/>
        <v>0</v>
      </c>
      <c r="H13" s="233" t="str">
        <f t="shared" si="1"/>
        <v/>
      </c>
      <c r="J13" s="213"/>
      <c r="K13" s="215"/>
    </row>
    <row r="14" spans="1:115" ht="26.7" customHeight="1" x14ac:dyDescent="0.3">
      <c r="B14" s="226"/>
      <c r="C14" s="228"/>
      <c r="D14" s="229"/>
      <c r="E14" s="230"/>
      <c r="F14" s="231" t="str">
        <f>IF(D14="","",VLOOKUP('Plan. 5'!D14,'TIPO BOLSAS'!$C$4:$D$69,2,FALSE))</f>
        <v/>
      </c>
      <c r="G14" s="232">
        <f t="shared" si="0"/>
        <v>0</v>
      </c>
      <c r="H14" s="233" t="str">
        <f t="shared" si="1"/>
        <v/>
      </c>
      <c r="J14" s="213"/>
      <c r="K14" s="215"/>
    </row>
    <row r="15" spans="1:115" ht="26.7" customHeight="1" x14ac:dyDescent="0.3">
      <c r="B15" s="226"/>
      <c r="C15" s="228"/>
      <c r="D15" s="229"/>
      <c r="E15" s="230"/>
      <c r="F15" s="231" t="str">
        <f>IF(D15="","",VLOOKUP('Plan. 5'!D15,'TIPO BOLSAS'!$C$4:$D$69,2,FALSE))</f>
        <v/>
      </c>
      <c r="G15" s="232">
        <f t="shared" si="0"/>
        <v>0</v>
      </c>
      <c r="H15" s="233" t="str">
        <f t="shared" si="1"/>
        <v/>
      </c>
      <c r="J15" s="213"/>
      <c r="K15" s="215"/>
    </row>
    <row r="16" spans="1:115" s="46" customFormat="1" ht="26.7" customHeight="1" x14ac:dyDescent="0.3">
      <c r="A16" s="115"/>
      <c r="B16" s="226"/>
      <c r="C16" s="228"/>
      <c r="D16" s="229"/>
      <c r="E16" s="230"/>
      <c r="F16" s="231" t="str">
        <f>IF(D16="","",VLOOKUP('Plan. 5'!D16,'TIPO BOLSAS'!$C$4:$D$69,2,FALSE))</f>
        <v/>
      </c>
      <c r="G16" s="232">
        <f t="shared" si="0"/>
        <v>0</v>
      </c>
      <c r="H16" s="233" t="str">
        <f t="shared" si="1"/>
        <v/>
      </c>
      <c r="I16" s="115"/>
      <c r="J16" s="214"/>
      <c r="K16" s="2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</row>
    <row r="17" spans="1:115" s="46" customFormat="1" ht="26.7" customHeight="1" x14ac:dyDescent="0.3">
      <c r="A17" s="115"/>
      <c r="B17" s="226"/>
      <c r="C17" s="228"/>
      <c r="D17" s="229"/>
      <c r="E17" s="230"/>
      <c r="F17" s="231" t="str">
        <f>IF(D17="","",VLOOKUP('Plan. 5'!D17,'TIPO BOLSAS'!$C$4:$D$69,2,FALSE))</f>
        <v/>
      </c>
      <c r="G17" s="232">
        <f t="shared" si="0"/>
        <v>0</v>
      </c>
      <c r="H17" s="233" t="str">
        <f t="shared" si="1"/>
        <v/>
      </c>
      <c r="I17" s="115"/>
      <c r="J17" s="214"/>
      <c r="K17" s="2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</row>
    <row r="18" spans="1:115" s="46" customFormat="1" ht="26.7" customHeight="1" x14ac:dyDescent="0.3">
      <c r="A18" s="115"/>
      <c r="B18" s="226"/>
      <c r="C18" s="228"/>
      <c r="D18" s="229"/>
      <c r="E18" s="230"/>
      <c r="F18" s="231" t="str">
        <f>IF(D18="","",VLOOKUP('Plan. 5'!D18,'TIPO BOLSAS'!$C$4:$D$69,2,FALSE))</f>
        <v/>
      </c>
      <c r="G18" s="232">
        <f t="shared" si="0"/>
        <v>0</v>
      </c>
      <c r="H18" s="233" t="str">
        <f t="shared" si="1"/>
        <v/>
      </c>
      <c r="I18" s="115"/>
      <c r="J18" s="214"/>
      <c r="K18" s="2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</row>
    <row r="19" spans="1:115" ht="26.7" customHeight="1" x14ac:dyDescent="0.3">
      <c r="B19" s="226"/>
      <c r="C19" s="228"/>
      <c r="D19" s="229"/>
      <c r="E19" s="230"/>
      <c r="F19" s="231" t="str">
        <f>IF(D19="","",VLOOKUP('Plan. 5'!D19,'TIPO BOLSAS'!$C$4:$D$69,2,FALSE))</f>
        <v/>
      </c>
      <c r="G19" s="232">
        <f t="shared" si="0"/>
        <v>0</v>
      </c>
      <c r="H19" s="233" t="str">
        <f t="shared" si="1"/>
        <v/>
      </c>
      <c r="J19" s="213"/>
      <c r="K19" s="215"/>
    </row>
    <row r="20" spans="1:115" ht="26.7" customHeight="1" x14ac:dyDescent="0.3">
      <c r="B20" s="226"/>
      <c r="C20" s="228"/>
      <c r="D20" s="229"/>
      <c r="E20" s="230"/>
      <c r="F20" s="231" t="str">
        <f>IF(D20="","",VLOOKUP('Plan. 5'!D20,'TIPO BOLSAS'!$C$4:$D$69,2,FALSE))</f>
        <v/>
      </c>
      <c r="G20" s="232">
        <f t="shared" si="0"/>
        <v>0</v>
      </c>
      <c r="H20" s="233" t="str">
        <f t="shared" si="1"/>
        <v/>
      </c>
      <c r="J20" s="213"/>
      <c r="K20" s="215"/>
    </row>
    <row r="21" spans="1:115" ht="26.7" customHeight="1" x14ac:dyDescent="0.3">
      <c r="B21" s="226"/>
      <c r="C21" s="228"/>
      <c r="D21" s="229"/>
      <c r="E21" s="230"/>
      <c r="F21" s="231" t="str">
        <f>IF(D21="","",VLOOKUP('Plan. 5'!D21,'TIPO BOLSAS'!$C$4:$D$69,2,FALSE))</f>
        <v/>
      </c>
      <c r="G21" s="232">
        <f t="shared" si="0"/>
        <v>0</v>
      </c>
      <c r="H21" s="233" t="str">
        <f t="shared" si="1"/>
        <v/>
      </c>
      <c r="J21" s="213"/>
      <c r="K21" s="215"/>
    </row>
    <row r="22" spans="1:115" ht="26.7" customHeight="1" x14ac:dyDescent="0.3">
      <c r="B22" s="226"/>
      <c r="C22" s="228"/>
      <c r="D22" s="229"/>
      <c r="E22" s="230"/>
      <c r="F22" s="231" t="str">
        <f>IF(D22="","",VLOOKUP('Plan. 5'!D22,'TIPO BOLSAS'!$C$4:$D$69,2,FALSE))</f>
        <v/>
      </c>
      <c r="G22" s="232">
        <f t="shared" si="0"/>
        <v>0</v>
      </c>
      <c r="H22" s="233" t="str">
        <f t="shared" si="1"/>
        <v/>
      </c>
      <c r="J22" s="213"/>
      <c r="K22" s="215"/>
    </row>
    <row r="23" spans="1:115" ht="26.7" customHeight="1" x14ac:dyDescent="0.3">
      <c r="B23" s="226"/>
      <c r="C23" s="228"/>
      <c r="D23" s="229"/>
      <c r="E23" s="230"/>
      <c r="F23" s="231" t="str">
        <f>IF(D23="","",VLOOKUP('Plan. 5'!D23,'TIPO BOLSAS'!$C$4:$D$69,2,FALSE))</f>
        <v/>
      </c>
      <c r="G23" s="232">
        <f t="shared" si="0"/>
        <v>0</v>
      </c>
      <c r="H23" s="233" t="str">
        <f t="shared" si="1"/>
        <v/>
      </c>
      <c r="J23" s="213"/>
      <c r="K23" s="215"/>
    </row>
    <row r="24" spans="1:115" ht="26.7" customHeight="1" x14ac:dyDescent="0.3">
      <c r="B24" s="226"/>
      <c r="C24" s="228"/>
      <c r="D24" s="229"/>
      <c r="E24" s="230"/>
      <c r="F24" s="231" t="str">
        <f>IF(D24="","",VLOOKUP('Plan. 5'!D24,'TIPO BOLSAS'!$C$4:$D$69,2,FALSE))</f>
        <v/>
      </c>
      <c r="G24" s="232">
        <f t="shared" si="0"/>
        <v>0</v>
      </c>
      <c r="H24" s="233" t="str">
        <f t="shared" si="1"/>
        <v/>
      </c>
      <c r="J24" s="213"/>
      <c r="K24" s="215"/>
    </row>
    <row r="25" spans="1:115" ht="26.7" customHeight="1" x14ac:dyDescent="0.3">
      <c r="B25" s="226"/>
      <c r="C25" s="228"/>
      <c r="D25" s="229"/>
      <c r="E25" s="230"/>
      <c r="F25" s="231" t="str">
        <f>IF(D25="","",VLOOKUP('Plan. 5'!D25,'TIPO BOLSAS'!$C$4:$D$69,2,FALSE))</f>
        <v/>
      </c>
      <c r="G25" s="232">
        <f t="shared" si="0"/>
        <v>0</v>
      </c>
      <c r="H25" s="233" t="str">
        <f t="shared" si="1"/>
        <v/>
      </c>
      <c r="J25" s="213"/>
      <c r="K25" s="215"/>
    </row>
    <row r="26" spans="1:115" ht="26.7" customHeight="1" x14ac:dyDescent="0.3">
      <c r="B26" s="226"/>
      <c r="C26" s="228"/>
      <c r="D26" s="229"/>
      <c r="E26" s="230"/>
      <c r="F26" s="231" t="str">
        <f>IF(D26="","",VLOOKUP('Plan. 5'!D26,'TIPO BOLSAS'!$C$4:$D$69,2,FALSE))</f>
        <v/>
      </c>
      <c r="G26" s="232">
        <f t="shared" si="0"/>
        <v>0</v>
      </c>
      <c r="H26" s="233" t="str">
        <f t="shared" si="1"/>
        <v/>
      </c>
      <c r="J26" s="213"/>
      <c r="K26" s="215"/>
    </row>
    <row r="27" spans="1:115" ht="26.7" customHeight="1" x14ac:dyDescent="0.3">
      <c r="B27" s="226"/>
      <c r="C27" s="228"/>
      <c r="D27" s="229"/>
      <c r="E27" s="230"/>
      <c r="F27" s="231" t="str">
        <f>IF(D27="","",VLOOKUP('Plan. 5'!D27,'TIPO BOLSAS'!$C$4:$D$69,2,FALSE))</f>
        <v/>
      </c>
      <c r="G27" s="232">
        <f t="shared" si="0"/>
        <v>0</v>
      </c>
      <c r="H27" s="233" t="str">
        <f t="shared" si="1"/>
        <v/>
      </c>
    </row>
    <row r="28" spans="1:115" ht="26.7" customHeight="1" x14ac:dyDescent="0.3">
      <c r="B28" s="226"/>
      <c r="C28" s="228"/>
      <c r="D28" s="229"/>
      <c r="E28" s="230"/>
      <c r="F28" s="231" t="str">
        <f>IF(D28="","",VLOOKUP('Plan. 5'!D28,'TIPO BOLSAS'!$C$4:$D$69,2,FALSE))</f>
        <v/>
      </c>
      <c r="G28" s="232">
        <f t="shared" si="0"/>
        <v>0</v>
      </c>
      <c r="H28" s="233" t="str">
        <f t="shared" si="1"/>
        <v/>
      </c>
    </row>
    <row r="29" spans="1:115" ht="26.7" customHeight="1" x14ac:dyDescent="0.3">
      <c r="B29" s="226"/>
      <c r="C29" s="228"/>
      <c r="D29" s="229"/>
      <c r="E29" s="230"/>
      <c r="F29" s="231" t="str">
        <f>IF(D29="","",VLOOKUP('Plan. 5'!D29,'TIPO BOLSAS'!$C$4:$D$69,2,FALSE))</f>
        <v/>
      </c>
      <c r="G29" s="232">
        <f t="shared" si="0"/>
        <v>0</v>
      </c>
      <c r="H29" s="233" t="str">
        <f t="shared" si="1"/>
        <v/>
      </c>
    </row>
    <row r="30" spans="1:115" ht="26.7" customHeight="1" x14ac:dyDescent="0.3">
      <c r="B30" s="226"/>
      <c r="C30" s="228"/>
      <c r="D30" s="229"/>
      <c r="E30" s="230"/>
      <c r="F30" s="231" t="str">
        <f>IF(D30="","",VLOOKUP('Plan. 5'!D30,'TIPO BOLSAS'!$C$4:$D$69,2,FALSE))</f>
        <v/>
      </c>
      <c r="G30" s="232">
        <f t="shared" si="0"/>
        <v>0</v>
      </c>
      <c r="H30" s="233" t="str">
        <f t="shared" si="1"/>
        <v/>
      </c>
    </row>
    <row r="31" spans="1:115" ht="26.7" customHeight="1" x14ac:dyDescent="0.3">
      <c r="B31" s="226"/>
      <c r="C31" s="228"/>
      <c r="D31" s="229"/>
      <c r="E31" s="230"/>
      <c r="F31" s="231" t="str">
        <f>IF(D31="","",VLOOKUP('Plan. 5'!D31,'TIPO BOLSAS'!$C$4:$D$69,2,FALSE))</f>
        <v/>
      </c>
      <c r="G31" s="232">
        <f t="shared" si="0"/>
        <v>0</v>
      </c>
      <c r="H31" s="233" t="str">
        <f t="shared" si="1"/>
        <v/>
      </c>
    </row>
    <row r="32" spans="1:115" ht="26.7" customHeight="1" x14ac:dyDescent="0.3">
      <c r="B32" s="226"/>
      <c r="C32" s="228"/>
      <c r="D32" s="229"/>
      <c r="E32" s="230"/>
      <c r="F32" s="231" t="str">
        <f>IF(D32="","",VLOOKUP('Plan. 5'!D32,'TIPO BOLSAS'!$C$4:$D$69,2,FALSE))</f>
        <v/>
      </c>
      <c r="G32" s="232">
        <f t="shared" si="0"/>
        <v>0</v>
      </c>
      <c r="H32" s="233" t="str">
        <f t="shared" si="1"/>
        <v/>
      </c>
    </row>
    <row r="33" spans="2:8" ht="26.7" customHeight="1" x14ac:dyDescent="0.3">
      <c r="B33" s="226"/>
      <c r="C33" s="228"/>
      <c r="D33" s="229"/>
      <c r="E33" s="230"/>
      <c r="F33" s="231" t="str">
        <f>IF(D33="","",VLOOKUP('Plan. 5'!D33,'TIPO BOLSAS'!$C$4:$D$69,2,FALSE))</f>
        <v/>
      </c>
      <c r="G33" s="232">
        <f t="shared" si="0"/>
        <v>0</v>
      </c>
      <c r="H33" s="233" t="str">
        <f t="shared" si="1"/>
        <v/>
      </c>
    </row>
    <row r="34" spans="2:8" ht="26.7" customHeight="1" x14ac:dyDescent="0.3">
      <c r="B34" s="226"/>
      <c r="C34" s="228"/>
      <c r="D34" s="229"/>
      <c r="E34" s="230"/>
      <c r="F34" s="231" t="str">
        <f>IF(D34="","",VLOOKUP('Plan. 5'!D34,'TIPO BOLSAS'!$C$4:$D$69,2,FALSE))</f>
        <v/>
      </c>
      <c r="G34" s="232">
        <f t="shared" si="0"/>
        <v>0</v>
      </c>
      <c r="H34" s="233" t="str">
        <f t="shared" si="1"/>
        <v/>
      </c>
    </row>
    <row r="35" spans="2:8" ht="26.7" customHeight="1" x14ac:dyDescent="0.3">
      <c r="B35" s="226"/>
      <c r="C35" s="228"/>
      <c r="D35" s="229"/>
      <c r="E35" s="230"/>
      <c r="F35" s="231" t="str">
        <f>IF(D35="","",VLOOKUP('Plan. 5'!D35,'TIPO BOLSAS'!$C$4:$D$69,2,FALSE))</f>
        <v/>
      </c>
      <c r="G35" s="232">
        <f t="shared" si="0"/>
        <v>0</v>
      </c>
      <c r="H35" s="233" t="str">
        <f t="shared" si="1"/>
        <v/>
      </c>
    </row>
    <row r="36" spans="2:8" ht="26.7" customHeight="1" x14ac:dyDescent="0.3">
      <c r="B36" s="226"/>
      <c r="C36" s="228"/>
      <c r="D36" s="229"/>
      <c r="E36" s="230"/>
      <c r="F36" s="231" t="str">
        <f>IF(D36="","",VLOOKUP('Plan. 5'!D36,'TIPO BOLSAS'!$C$4:$D$69,2,FALSE))</f>
        <v/>
      </c>
      <c r="G36" s="232">
        <f t="shared" si="0"/>
        <v>0</v>
      </c>
      <c r="H36" s="233" t="str">
        <f t="shared" si="1"/>
        <v/>
      </c>
    </row>
    <row r="37" spans="2:8" ht="26.7" customHeight="1" x14ac:dyDescent="0.3">
      <c r="B37" s="226"/>
      <c r="C37" s="228"/>
      <c r="D37" s="229"/>
      <c r="E37" s="230"/>
      <c r="F37" s="231" t="str">
        <f>IF(D37="","",VLOOKUP('Plan. 5'!D37,'TIPO BOLSAS'!$C$4:$D$69,2,FALSE))</f>
        <v/>
      </c>
      <c r="G37" s="232">
        <f t="shared" si="0"/>
        <v>0</v>
      </c>
      <c r="H37" s="233" t="str">
        <f t="shared" si="1"/>
        <v/>
      </c>
    </row>
    <row r="38" spans="2:8" ht="26.7" customHeight="1" x14ac:dyDescent="0.3">
      <c r="B38" s="226"/>
      <c r="C38" s="228"/>
      <c r="D38" s="229"/>
      <c r="E38" s="230"/>
      <c r="F38" s="231" t="str">
        <f>IF(D38="","",VLOOKUP('Plan. 5'!D38,'TIPO BOLSAS'!$C$4:$D$69,2,FALSE))</f>
        <v/>
      </c>
      <c r="G38" s="232">
        <f t="shared" si="0"/>
        <v>0</v>
      </c>
      <c r="H38" s="233" t="str">
        <f t="shared" si="1"/>
        <v/>
      </c>
    </row>
    <row r="39" spans="2:8" ht="26.7" customHeight="1" x14ac:dyDescent="0.3">
      <c r="B39" s="226"/>
      <c r="C39" s="228"/>
      <c r="D39" s="229"/>
      <c r="E39" s="230"/>
      <c r="F39" s="231" t="str">
        <f>IF(D39="","",VLOOKUP('Plan. 5'!D39,'TIPO BOLSAS'!$C$4:$D$69,2,FALSE))</f>
        <v/>
      </c>
      <c r="G39" s="232">
        <f t="shared" si="0"/>
        <v>0</v>
      </c>
      <c r="H39" s="233" t="str">
        <f t="shared" si="1"/>
        <v/>
      </c>
    </row>
    <row r="40" spans="2:8" ht="26.7" customHeight="1" x14ac:dyDescent="0.3">
      <c r="B40" s="226"/>
      <c r="C40" s="228"/>
      <c r="D40" s="229"/>
      <c r="E40" s="230"/>
      <c r="F40" s="231" t="str">
        <f>IF(D40="","",VLOOKUP('Plan. 5'!D40,'TIPO BOLSAS'!$C$4:$D$69,2,FALSE))</f>
        <v/>
      </c>
      <c r="G40" s="232">
        <f t="shared" si="0"/>
        <v>0</v>
      </c>
      <c r="H40" s="233" t="str">
        <f t="shared" si="1"/>
        <v/>
      </c>
    </row>
    <row r="41" spans="2:8" ht="26.7" customHeight="1" x14ac:dyDescent="0.3">
      <c r="B41" s="226"/>
      <c r="C41" s="228"/>
      <c r="D41" s="229"/>
      <c r="E41" s="230"/>
      <c r="F41" s="231" t="str">
        <f>IF(D41="","",VLOOKUP('Plan. 5'!D41,'TIPO BOLSAS'!$C$4:$D$69,2,FALSE))</f>
        <v/>
      </c>
      <c r="G41" s="232">
        <f t="shared" si="0"/>
        <v>0</v>
      </c>
      <c r="H41" s="233" t="str">
        <f t="shared" si="1"/>
        <v/>
      </c>
    </row>
    <row r="42" spans="2:8" ht="26.7" customHeight="1" x14ac:dyDescent="0.3">
      <c r="B42" s="226"/>
      <c r="C42" s="228"/>
      <c r="D42" s="229"/>
      <c r="E42" s="230"/>
      <c r="F42" s="231" t="str">
        <f>IF(D42="","",VLOOKUP('Plan. 5'!D42,'TIPO BOLSAS'!$C$4:$D$69,2,FALSE))</f>
        <v/>
      </c>
      <c r="G42" s="232">
        <f t="shared" si="0"/>
        <v>0</v>
      </c>
      <c r="H42" s="233" t="str">
        <f t="shared" si="1"/>
        <v/>
      </c>
    </row>
    <row r="43" spans="2:8" ht="26.7" customHeight="1" x14ac:dyDescent="0.3">
      <c r="B43" s="226"/>
      <c r="C43" s="228"/>
      <c r="D43" s="229"/>
      <c r="E43" s="230"/>
      <c r="F43" s="231" t="str">
        <f>IF(D43="","",VLOOKUP('Plan. 5'!D43,'TIPO BOLSAS'!$C$4:$D$69,2,FALSE))</f>
        <v/>
      </c>
      <c r="G43" s="232">
        <f t="shared" si="0"/>
        <v>0</v>
      </c>
      <c r="H43" s="233" t="str">
        <f t="shared" si="1"/>
        <v/>
      </c>
    </row>
    <row r="44" spans="2:8" ht="26.7" customHeight="1" x14ac:dyDescent="0.3">
      <c r="B44" s="226"/>
      <c r="C44" s="228"/>
      <c r="D44" s="229"/>
      <c r="E44" s="230"/>
      <c r="F44" s="231" t="str">
        <f>IF(D44="","",VLOOKUP('Plan. 5'!D44,'TIPO BOLSAS'!$C$4:$D$69,2,FALSE))</f>
        <v/>
      </c>
      <c r="G44" s="232">
        <f t="shared" si="0"/>
        <v>0</v>
      </c>
      <c r="H44" s="233" t="str">
        <f t="shared" si="1"/>
        <v/>
      </c>
    </row>
    <row r="45" spans="2:8" ht="26.7" customHeight="1" x14ac:dyDescent="0.3">
      <c r="B45" s="226"/>
      <c r="C45" s="228"/>
      <c r="D45" s="229"/>
      <c r="E45" s="230"/>
      <c r="F45" s="231" t="str">
        <f>IF(D45="","",VLOOKUP('Plan. 5'!D45,'TIPO BOLSAS'!$C$4:$D$69,2,FALSE))</f>
        <v/>
      </c>
      <c r="G45" s="232">
        <f t="shared" si="0"/>
        <v>0</v>
      </c>
      <c r="H45" s="233" t="str">
        <f t="shared" si="1"/>
        <v/>
      </c>
    </row>
    <row r="46" spans="2:8" ht="26.7" customHeight="1" x14ac:dyDescent="0.3">
      <c r="B46" s="226"/>
      <c r="C46" s="228"/>
      <c r="D46" s="229"/>
      <c r="E46" s="230"/>
      <c r="F46" s="231" t="str">
        <f>IF(D46="","",VLOOKUP('Plan. 5'!D46,'TIPO BOLSAS'!$C$4:$D$69,2,FALSE))</f>
        <v/>
      </c>
      <c r="G46" s="232">
        <f t="shared" si="0"/>
        <v>0</v>
      </c>
      <c r="H46" s="233" t="str">
        <f t="shared" si="1"/>
        <v/>
      </c>
    </row>
    <row r="47" spans="2:8" ht="26.7" customHeight="1" x14ac:dyDescent="0.3">
      <c r="B47" s="226"/>
      <c r="C47" s="228"/>
      <c r="D47" s="229"/>
      <c r="E47" s="230"/>
      <c r="F47" s="231" t="str">
        <f>IF(D47="","",VLOOKUP('Plan. 5'!D47,'TIPO BOLSAS'!$C$4:$D$69,2,FALSE))</f>
        <v/>
      </c>
      <c r="G47" s="232">
        <f t="shared" si="0"/>
        <v>0</v>
      </c>
      <c r="H47" s="233" t="str">
        <f t="shared" si="1"/>
        <v/>
      </c>
    </row>
    <row r="48" spans="2:8" ht="26.7" customHeight="1" x14ac:dyDescent="0.3">
      <c r="B48" s="226"/>
      <c r="C48" s="228"/>
      <c r="D48" s="229"/>
      <c r="E48" s="230"/>
      <c r="F48" s="231" t="str">
        <f>IF(D48="","",VLOOKUP('Plan. 5'!D48,'TIPO BOLSAS'!$C$4:$D$69,2,FALSE))</f>
        <v/>
      </c>
      <c r="G48" s="232">
        <f t="shared" si="0"/>
        <v>0</v>
      </c>
      <c r="H48" s="233" t="str">
        <f t="shared" si="1"/>
        <v/>
      </c>
    </row>
    <row r="49" spans="2:8" ht="26.7" customHeight="1" thickBot="1" x14ac:dyDescent="0.35">
      <c r="B49" s="226"/>
      <c r="C49" s="228"/>
      <c r="D49" s="229"/>
      <c r="E49" s="234"/>
      <c r="F49" s="231" t="str">
        <f>IF(D49="","",VLOOKUP('Plan. 5'!D49,'TIPO BOLSAS'!$C$4:$D$69,2,FALSE))</f>
        <v/>
      </c>
      <c r="G49" s="235">
        <f t="shared" si="0"/>
        <v>0</v>
      </c>
      <c r="H49" s="236" t="str">
        <f t="shared" si="1"/>
        <v/>
      </c>
    </row>
    <row r="50" spans="2:8" s="50" customFormat="1" ht="5.0999999999999996" customHeight="1" thickBot="1" x14ac:dyDescent="0.35">
      <c r="B50" s="200"/>
      <c r="C50" s="200"/>
      <c r="D50" s="116"/>
      <c r="E50" s="116"/>
      <c r="F50" s="201"/>
      <c r="G50" s="201"/>
      <c r="H50" s="116"/>
    </row>
    <row r="51" spans="2:8" ht="15" thickBot="1" x14ac:dyDescent="0.35">
      <c r="B51" s="200"/>
      <c r="C51" s="200"/>
      <c r="D51" s="201"/>
      <c r="E51" s="201"/>
      <c r="F51" s="202" t="s">
        <v>196</v>
      </c>
      <c r="G51" s="203"/>
      <c r="H51" s="204">
        <f>SUM(H7:H49)</f>
        <v>0</v>
      </c>
    </row>
    <row r="52" spans="2:8" s="50" customFormat="1" x14ac:dyDescent="0.3">
      <c r="B52" s="200"/>
      <c r="C52" s="200"/>
      <c r="D52" s="116"/>
      <c r="E52" s="116"/>
      <c r="F52" s="201"/>
      <c r="G52" s="201"/>
      <c r="H52" s="116"/>
    </row>
    <row r="53" spans="2:8" s="50" customFormat="1" x14ac:dyDescent="0.3">
      <c r="B53" s="200"/>
      <c r="C53" s="200"/>
      <c r="D53" s="116"/>
      <c r="E53" s="116"/>
      <c r="F53" s="201"/>
      <c r="G53" s="201"/>
      <c r="H53" s="116"/>
    </row>
    <row r="54" spans="2:8" s="50" customFormat="1" x14ac:dyDescent="0.3">
      <c r="B54" s="200"/>
      <c r="C54" s="200"/>
      <c r="D54" s="116"/>
      <c r="E54" s="116"/>
      <c r="F54" s="201"/>
      <c r="G54" s="201"/>
      <c r="H54" s="116"/>
    </row>
    <row r="55" spans="2:8" s="50" customFormat="1" x14ac:dyDescent="0.3">
      <c r="B55" s="200"/>
      <c r="C55" s="200"/>
      <c r="D55" s="116"/>
      <c r="E55" s="116"/>
      <c r="F55" s="201"/>
      <c r="G55" s="201"/>
      <c r="H55" s="116"/>
    </row>
    <row r="56" spans="2:8" s="50" customFormat="1" x14ac:dyDescent="0.3">
      <c r="B56" s="200"/>
      <c r="C56" s="200"/>
      <c r="D56" s="116"/>
      <c r="E56" s="116"/>
      <c r="F56" s="201"/>
      <c r="G56" s="201"/>
      <c r="H56" s="116"/>
    </row>
    <row r="57" spans="2:8" s="50" customFormat="1" x14ac:dyDescent="0.3">
      <c r="B57" s="200"/>
      <c r="C57" s="200"/>
      <c r="D57" s="116"/>
      <c r="E57" s="116"/>
      <c r="F57" s="201"/>
      <c r="G57" s="201"/>
      <c r="H57" s="116"/>
    </row>
    <row r="58" spans="2:8" s="50" customFormat="1" x14ac:dyDescent="0.3">
      <c r="B58" s="200"/>
      <c r="C58" s="200"/>
      <c r="D58" s="116"/>
      <c r="E58" s="116"/>
      <c r="F58" s="201"/>
      <c r="G58" s="201"/>
      <c r="H58" s="116"/>
    </row>
    <row r="59" spans="2:8" s="50" customFormat="1" x14ac:dyDescent="0.3">
      <c r="B59" s="200"/>
      <c r="C59" s="200"/>
      <c r="D59" s="116"/>
      <c r="E59" s="116"/>
      <c r="F59" s="201"/>
      <c r="G59" s="201"/>
      <c r="H59" s="116"/>
    </row>
    <row r="60" spans="2:8" s="50" customFormat="1" x14ac:dyDescent="0.3">
      <c r="B60" s="200"/>
      <c r="C60" s="200"/>
      <c r="D60" s="116"/>
      <c r="E60" s="116"/>
      <c r="F60" s="201"/>
      <c r="G60" s="201"/>
      <c r="H60" s="116"/>
    </row>
    <row r="61" spans="2:8" s="50" customFormat="1" x14ac:dyDescent="0.3">
      <c r="B61" s="200"/>
      <c r="C61" s="200"/>
      <c r="D61" s="116"/>
      <c r="E61" s="116"/>
      <c r="F61" s="201"/>
      <c r="G61" s="201"/>
      <c r="H61" s="116"/>
    </row>
    <row r="62" spans="2:8" s="50" customFormat="1" x14ac:dyDescent="0.3">
      <c r="B62" s="200"/>
      <c r="C62" s="200"/>
      <c r="D62" s="116"/>
      <c r="E62" s="116"/>
      <c r="F62" s="201"/>
      <c r="G62" s="201"/>
      <c r="H62" s="116"/>
    </row>
    <row r="63" spans="2:8" s="50" customFormat="1" x14ac:dyDescent="0.3">
      <c r="B63" s="200"/>
      <c r="C63" s="200"/>
      <c r="D63" s="116"/>
      <c r="E63" s="116"/>
      <c r="F63" s="201"/>
      <c r="G63" s="201"/>
      <c r="H63" s="116"/>
    </row>
    <row r="64" spans="2:8" s="50" customFormat="1" x14ac:dyDescent="0.3">
      <c r="B64" s="200"/>
      <c r="C64" s="200"/>
      <c r="D64" s="116"/>
      <c r="E64" s="116"/>
      <c r="F64" s="201"/>
      <c r="G64" s="201"/>
      <c r="H64" s="116"/>
    </row>
    <row r="65" spans="2:8" s="50" customFormat="1" x14ac:dyDescent="0.3">
      <c r="B65" s="200"/>
      <c r="C65" s="200"/>
      <c r="D65" s="116"/>
      <c r="E65" s="116"/>
      <c r="F65" s="201"/>
      <c r="G65" s="201"/>
      <c r="H65" s="116"/>
    </row>
    <row r="66" spans="2:8" s="50" customFormat="1" x14ac:dyDescent="0.3">
      <c r="B66" s="200"/>
      <c r="C66" s="200"/>
      <c r="D66" s="116"/>
      <c r="E66" s="116"/>
      <c r="F66" s="201"/>
      <c r="G66" s="201"/>
      <c r="H66" s="116"/>
    </row>
    <row r="67" spans="2:8" s="50" customFormat="1" x14ac:dyDescent="0.3">
      <c r="B67" s="200"/>
      <c r="C67" s="200"/>
      <c r="D67" s="116"/>
      <c r="E67" s="116"/>
      <c r="F67" s="201"/>
      <c r="G67" s="201"/>
      <c r="H67" s="116"/>
    </row>
    <row r="68" spans="2:8" s="50" customFormat="1" x14ac:dyDescent="0.3">
      <c r="B68" s="200"/>
      <c r="C68" s="200"/>
      <c r="D68" s="116"/>
      <c r="E68" s="116"/>
      <c r="F68" s="201"/>
      <c r="G68" s="201"/>
      <c r="H68" s="116"/>
    </row>
    <row r="69" spans="2:8" s="50" customFormat="1" x14ac:dyDescent="0.3">
      <c r="B69" s="200"/>
      <c r="C69" s="200"/>
      <c r="D69" s="116"/>
      <c r="E69" s="116"/>
      <c r="F69" s="201"/>
      <c r="G69" s="201"/>
      <c r="H69" s="116"/>
    </row>
    <row r="70" spans="2:8" s="50" customFormat="1" x14ac:dyDescent="0.3">
      <c r="B70" s="200"/>
      <c r="C70" s="200"/>
      <c r="D70" s="116"/>
      <c r="E70" s="116"/>
      <c r="F70" s="201"/>
      <c r="G70" s="201"/>
      <c r="H70" s="116"/>
    </row>
    <row r="71" spans="2:8" s="50" customFormat="1" x14ac:dyDescent="0.3">
      <c r="B71" s="200"/>
      <c r="C71" s="200"/>
      <c r="D71" s="116"/>
      <c r="E71" s="116"/>
      <c r="F71" s="201"/>
      <c r="G71" s="201"/>
      <c r="H71" s="116"/>
    </row>
    <row r="72" spans="2:8" s="50" customFormat="1" x14ac:dyDescent="0.3">
      <c r="B72" s="200"/>
      <c r="C72" s="200"/>
      <c r="D72" s="116"/>
      <c r="E72" s="116"/>
      <c r="F72" s="201"/>
      <c r="G72" s="201"/>
      <c r="H72" s="116"/>
    </row>
    <row r="73" spans="2:8" s="50" customFormat="1" x14ac:dyDescent="0.3">
      <c r="B73" s="200"/>
      <c r="C73" s="200"/>
      <c r="D73" s="116"/>
      <c r="E73" s="116"/>
      <c r="F73" s="201"/>
      <c r="G73" s="201"/>
      <c r="H73" s="116"/>
    </row>
    <row r="74" spans="2:8" s="50" customFormat="1" x14ac:dyDescent="0.3">
      <c r="B74" s="200"/>
      <c r="C74" s="200"/>
      <c r="D74" s="116"/>
      <c r="E74" s="116"/>
      <c r="F74" s="201"/>
      <c r="G74" s="201"/>
      <c r="H74" s="116"/>
    </row>
    <row r="75" spans="2:8" s="50" customFormat="1" x14ac:dyDescent="0.3">
      <c r="B75" s="200"/>
      <c r="C75" s="200"/>
      <c r="D75" s="116"/>
      <c r="E75" s="116"/>
      <c r="F75" s="201"/>
      <c r="G75" s="201"/>
      <c r="H75" s="116"/>
    </row>
    <row r="76" spans="2:8" s="50" customFormat="1" x14ac:dyDescent="0.3">
      <c r="B76" s="200"/>
      <c r="C76" s="200"/>
      <c r="D76" s="116"/>
      <c r="E76" s="116"/>
      <c r="F76" s="201"/>
      <c r="G76" s="201"/>
      <c r="H76" s="116"/>
    </row>
    <row r="77" spans="2:8" s="50" customFormat="1" x14ac:dyDescent="0.3">
      <c r="B77" s="200"/>
      <c r="C77" s="200"/>
      <c r="D77" s="116"/>
      <c r="E77" s="116"/>
      <c r="F77" s="201"/>
      <c r="G77" s="201"/>
      <c r="H77" s="116"/>
    </row>
    <row r="78" spans="2:8" s="50" customFormat="1" x14ac:dyDescent="0.3">
      <c r="B78" s="200"/>
      <c r="C78" s="200"/>
      <c r="D78" s="116"/>
      <c r="E78" s="116"/>
      <c r="F78" s="201"/>
      <c r="G78" s="201"/>
      <c r="H78" s="116"/>
    </row>
    <row r="79" spans="2:8" s="50" customFormat="1" x14ac:dyDescent="0.3">
      <c r="B79" s="200"/>
      <c r="C79" s="200"/>
      <c r="D79" s="116"/>
      <c r="E79" s="116"/>
      <c r="F79" s="201"/>
      <c r="G79" s="201"/>
      <c r="H79" s="116"/>
    </row>
    <row r="80" spans="2:8" s="50" customFormat="1" x14ac:dyDescent="0.3">
      <c r="B80" s="200"/>
      <c r="C80" s="200"/>
      <c r="D80" s="116"/>
      <c r="E80" s="116"/>
      <c r="F80" s="201"/>
      <c r="G80" s="201"/>
      <c r="H80" s="116"/>
    </row>
    <row r="81" spans="2:8" s="50" customFormat="1" x14ac:dyDescent="0.3">
      <c r="B81" s="200"/>
      <c r="C81" s="200"/>
      <c r="D81" s="116"/>
      <c r="E81" s="116"/>
      <c r="F81" s="201"/>
      <c r="G81" s="201"/>
      <c r="H81" s="116"/>
    </row>
    <row r="82" spans="2:8" s="50" customFormat="1" x14ac:dyDescent="0.3">
      <c r="B82" s="200"/>
      <c r="C82" s="200"/>
      <c r="D82" s="116"/>
      <c r="E82" s="116"/>
      <c r="F82" s="201"/>
      <c r="G82" s="201"/>
      <c r="H82" s="116"/>
    </row>
    <row r="83" spans="2:8" s="50" customFormat="1" x14ac:dyDescent="0.3">
      <c r="B83" s="200"/>
      <c r="C83" s="200"/>
      <c r="D83" s="116"/>
      <c r="E83" s="116"/>
      <c r="F83" s="201"/>
      <c r="G83" s="201"/>
      <c r="H83" s="116"/>
    </row>
    <row r="84" spans="2:8" s="50" customFormat="1" x14ac:dyDescent="0.3">
      <c r="B84" s="200"/>
      <c r="C84" s="200"/>
      <c r="D84" s="116"/>
      <c r="E84" s="116"/>
      <c r="F84" s="201"/>
      <c r="G84" s="201"/>
      <c r="H84" s="116"/>
    </row>
    <row r="85" spans="2:8" s="50" customFormat="1" x14ac:dyDescent="0.3">
      <c r="B85" s="200"/>
      <c r="C85" s="200"/>
      <c r="D85" s="116"/>
      <c r="E85" s="116"/>
      <c r="F85" s="201"/>
      <c r="G85" s="201"/>
      <c r="H85" s="116"/>
    </row>
    <row r="86" spans="2:8" s="50" customFormat="1" x14ac:dyDescent="0.3">
      <c r="B86" s="200"/>
      <c r="C86" s="200"/>
      <c r="D86" s="116"/>
      <c r="E86" s="116"/>
      <c r="F86" s="201"/>
      <c r="G86" s="201"/>
      <c r="H86" s="116"/>
    </row>
    <row r="87" spans="2:8" s="50" customFormat="1" x14ac:dyDescent="0.3">
      <c r="B87" s="200"/>
      <c r="C87" s="200"/>
      <c r="D87" s="116"/>
      <c r="E87" s="116"/>
      <c r="F87" s="201"/>
      <c r="G87" s="201"/>
      <c r="H87" s="116"/>
    </row>
    <row r="88" spans="2:8" s="50" customFormat="1" x14ac:dyDescent="0.3">
      <c r="B88" s="200"/>
      <c r="C88" s="200"/>
      <c r="D88" s="116"/>
      <c r="E88" s="116"/>
      <c r="F88" s="201"/>
      <c r="G88" s="201"/>
      <c r="H88" s="116"/>
    </row>
    <row r="89" spans="2:8" s="50" customFormat="1" x14ac:dyDescent="0.3">
      <c r="B89" s="200"/>
      <c r="C89" s="200"/>
      <c r="D89" s="116"/>
      <c r="E89" s="116"/>
      <c r="F89" s="201"/>
      <c r="G89" s="201"/>
      <c r="H89" s="116"/>
    </row>
    <row r="90" spans="2:8" s="50" customFormat="1" x14ac:dyDescent="0.3">
      <c r="B90" s="200"/>
      <c r="C90" s="200"/>
      <c r="D90" s="116"/>
      <c r="E90" s="116"/>
      <c r="F90" s="201"/>
      <c r="G90" s="201"/>
      <c r="H90" s="116"/>
    </row>
    <row r="91" spans="2:8" s="50" customFormat="1" x14ac:dyDescent="0.3">
      <c r="B91" s="200"/>
      <c r="C91" s="200"/>
      <c r="D91" s="116"/>
      <c r="E91" s="116"/>
      <c r="F91" s="201"/>
      <c r="G91" s="201"/>
      <c r="H91" s="116"/>
    </row>
    <row r="92" spans="2:8" s="50" customFormat="1" x14ac:dyDescent="0.3">
      <c r="B92" s="200"/>
      <c r="C92" s="200"/>
      <c r="D92" s="116"/>
      <c r="E92" s="116"/>
      <c r="F92" s="201"/>
      <c r="G92" s="201"/>
      <c r="H92" s="116"/>
    </row>
    <row r="93" spans="2:8" s="50" customFormat="1" x14ac:dyDescent="0.3">
      <c r="B93" s="200"/>
      <c r="C93" s="200"/>
      <c r="D93" s="116"/>
      <c r="E93" s="116"/>
      <c r="F93" s="201"/>
      <c r="G93" s="201"/>
      <c r="H93" s="116"/>
    </row>
    <row r="94" spans="2:8" s="50" customFormat="1" x14ac:dyDescent="0.3">
      <c r="B94" s="200"/>
      <c r="C94" s="200"/>
      <c r="D94" s="116"/>
      <c r="E94" s="116"/>
      <c r="F94" s="201"/>
      <c r="G94" s="201"/>
      <c r="H94" s="116"/>
    </row>
    <row r="95" spans="2:8" s="50" customFormat="1" x14ac:dyDescent="0.3">
      <c r="B95" s="200"/>
      <c r="C95" s="200"/>
      <c r="D95" s="116"/>
      <c r="E95" s="116"/>
      <c r="F95" s="201"/>
      <c r="G95" s="201"/>
      <c r="H95" s="116"/>
    </row>
    <row r="96" spans="2:8" s="50" customFormat="1" x14ac:dyDescent="0.3">
      <c r="B96" s="200"/>
      <c r="C96" s="200"/>
      <c r="D96" s="116"/>
      <c r="E96" s="116"/>
      <c r="F96" s="201"/>
      <c r="G96" s="201"/>
      <c r="H96" s="116"/>
    </row>
    <row r="97" spans="2:8" s="50" customFormat="1" x14ac:dyDescent="0.3">
      <c r="B97" s="200"/>
      <c r="C97" s="200"/>
      <c r="D97" s="116"/>
      <c r="E97" s="116"/>
      <c r="F97" s="201"/>
      <c r="G97" s="201"/>
      <c r="H97" s="116"/>
    </row>
    <row r="98" spans="2:8" s="50" customFormat="1" x14ac:dyDescent="0.3">
      <c r="B98" s="200"/>
      <c r="C98" s="200"/>
      <c r="D98" s="116"/>
      <c r="E98" s="116"/>
      <c r="F98" s="201"/>
      <c r="G98" s="201"/>
      <c r="H98" s="116"/>
    </row>
    <row r="99" spans="2:8" s="50" customFormat="1" x14ac:dyDescent="0.3">
      <c r="B99" s="200"/>
      <c r="C99" s="200"/>
      <c r="D99" s="116"/>
      <c r="E99" s="116"/>
      <c r="F99" s="201"/>
      <c r="G99" s="201"/>
      <c r="H99" s="116"/>
    </row>
    <row r="100" spans="2:8" s="50" customFormat="1" x14ac:dyDescent="0.3">
      <c r="B100" s="200"/>
      <c r="C100" s="200"/>
      <c r="D100" s="116"/>
      <c r="E100" s="116"/>
      <c r="F100" s="201"/>
      <c r="G100" s="201"/>
      <c r="H100" s="116"/>
    </row>
    <row r="101" spans="2:8" s="50" customFormat="1" x14ac:dyDescent="0.3">
      <c r="B101" s="200"/>
      <c r="C101" s="200"/>
      <c r="D101" s="116"/>
      <c r="E101" s="116"/>
      <c r="F101" s="201"/>
      <c r="G101" s="201"/>
      <c r="H101" s="116"/>
    </row>
    <row r="102" spans="2:8" s="50" customFormat="1" x14ac:dyDescent="0.3">
      <c r="B102" s="200"/>
      <c r="C102" s="200"/>
      <c r="D102" s="116"/>
      <c r="E102" s="116"/>
      <c r="F102" s="201"/>
      <c r="G102" s="201"/>
      <c r="H102" s="116"/>
    </row>
    <row r="103" spans="2:8" s="50" customFormat="1" x14ac:dyDescent="0.3">
      <c r="B103" s="200"/>
      <c r="C103" s="200"/>
      <c r="D103" s="116"/>
      <c r="E103" s="116"/>
      <c r="F103" s="201"/>
      <c r="G103" s="201"/>
      <c r="H103" s="116"/>
    </row>
    <row r="104" spans="2:8" s="50" customFormat="1" x14ac:dyDescent="0.3">
      <c r="B104" s="200"/>
      <c r="C104" s="200"/>
      <c r="D104" s="116"/>
      <c r="E104" s="116"/>
      <c r="F104" s="201"/>
      <c r="G104" s="201"/>
      <c r="H104" s="116"/>
    </row>
    <row r="105" spans="2:8" s="50" customFormat="1" x14ac:dyDescent="0.3">
      <c r="B105" s="200"/>
      <c r="C105" s="200"/>
      <c r="D105" s="116"/>
      <c r="E105" s="116"/>
      <c r="F105" s="201"/>
      <c r="G105" s="201"/>
      <c r="H105" s="116"/>
    </row>
    <row r="106" spans="2:8" s="50" customFormat="1" x14ac:dyDescent="0.3">
      <c r="B106" s="200"/>
      <c r="C106" s="200"/>
      <c r="D106" s="116"/>
      <c r="E106" s="116"/>
      <c r="F106" s="201"/>
      <c r="G106" s="201"/>
      <c r="H106" s="116"/>
    </row>
    <row r="107" spans="2:8" s="50" customFormat="1" x14ac:dyDescent="0.3">
      <c r="B107" s="200"/>
      <c r="C107" s="200"/>
      <c r="D107" s="116"/>
      <c r="E107" s="116"/>
      <c r="F107" s="201"/>
      <c r="G107" s="201"/>
      <c r="H107" s="116"/>
    </row>
    <row r="108" spans="2:8" s="50" customFormat="1" x14ac:dyDescent="0.3">
      <c r="B108" s="200"/>
      <c r="C108" s="200"/>
      <c r="D108" s="116"/>
      <c r="E108" s="116"/>
      <c r="F108" s="201"/>
      <c r="G108" s="201"/>
      <c r="H108" s="116"/>
    </row>
    <row r="109" spans="2:8" s="50" customFormat="1" x14ac:dyDescent="0.3">
      <c r="B109" s="200"/>
      <c r="C109" s="200"/>
      <c r="D109" s="116"/>
      <c r="E109" s="116"/>
      <c r="F109" s="201"/>
      <c r="G109" s="201"/>
      <c r="H109" s="116"/>
    </row>
    <row r="110" spans="2:8" s="50" customFormat="1" x14ac:dyDescent="0.3">
      <c r="B110" s="200"/>
      <c r="C110" s="200"/>
      <c r="D110" s="116"/>
      <c r="E110" s="116"/>
      <c r="F110" s="201"/>
      <c r="G110" s="201"/>
      <c r="H110" s="116"/>
    </row>
    <row r="111" spans="2:8" s="50" customFormat="1" x14ac:dyDescent="0.3">
      <c r="B111" s="200"/>
      <c r="C111" s="200"/>
      <c r="D111" s="116"/>
      <c r="E111" s="116"/>
      <c r="F111" s="201"/>
      <c r="G111" s="201"/>
      <c r="H111" s="116"/>
    </row>
    <row r="112" spans="2:8" s="50" customFormat="1" x14ac:dyDescent="0.3">
      <c r="B112" s="200"/>
      <c r="C112" s="200"/>
      <c r="D112" s="116"/>
      <c r="E112" s="116"/>
      <c r="F112" s="201"/>
      <c r="G112" s="201"/>
      <c r="H112" s="116"/>
    </row>
    <row r="113" spans="2:8" s="50" customFormat="1" x14ac:dyDescent="0.3">
      <c r="B113" s="200"/>
      <c r="C113" s="200"/>
      <c r="D113" s="116"/>
      <c r="E113" s="116"/>
      <c r="F113" s="201"/>
      <c r="G113" s="201"/>
      <c r="H113" s="116"/>
    </row>
    <row r="114" spans="2:8" s="50" customFormat="1" x14ac:dyDescent="0.3">
      <c r="B114" s="200"/>
      <c r="C114" s="200"/>
      <c r="D114" s="116"/>
      <c r="E114" s="116"/>
      <c r="F114" s="201"/>
      <c r="G114" s="201"/>
      <c r="H114" s="116"/>
    </row>
    <row r="115" spans="2:8" s="50" customFormat="1" x14ac:dyDescent="0.3">
      <c r="B115" s="200"/>
      <c r="C115" s="200"/>
      <c r="D115" s="116"/>
      <c r="E115" s="116"/>
      <c r="F115" s="201"/>
      <c r="G115" s="201"/>
      <c r="H115" s="116"/>
    </row>
    <row r="116" spans="2:8" s="50" customFormat="1" x14ac:dyDescent="0.3">
      <c r="B116" s="200"/>
      <c r="C116" s="200"/>
      <c r="D116" s="116"/>
      <c r="E116" s="116"/>
      <c r="F116" s="201"/>
      <c r="G116" s="201"/>
      <c r="H116" s="116"/>
    </row>
    <row r="117" spans="2:8" s="50" customFormat="1" x14ac:dyDescent="0.3">
      <c r="B117" s="200"/>
      <c r="C117" s="200"/>
      <c r="D117" s="116"/>
      <c r="E117" s="116"/>
      <c r="F117" s="201"/>
      <c r="G117" s="201"/>
      <c r="H117" s="116"/>
    </row>
    <row r="118" spans="2:8" s="50" customFormat="1" x14ac:dyDescent="0.3">
      <c r="B118" s="200"/>
      <c r="C118" s="200"/>
      <c r="D118" s="116"/>
      <c r="E118" s="116"/>
      <c r="F118" s="201"/>
      <c r="G118" s="201"/>
      <c r="H118" s="116"/>
    </row>
    <row r="119" spans="2:8" s="50" customFormat="1" x14ac:dyDescent="0.3">
      <c r="B119" s="200"/>
      <c r="C119" s="200"/>
      <c r="D119" s="116"/>
      <c r="E119" s="116"/>
      <c r="F119" s="201"/>
      <c r="G119" s="201"/>
      <c r="H119" s="116"/>
    </row>
    <row r="120" spans="2:8" s="50" customFormat="1" x14ac:dyDescent="0.3">
      <c r="B120" s="200"/>
      <c r="C120" s="200"/>
      <c r="D120" s="116"/>
      <c r="E120" s="116"/>
      <c r="F120" s="201"/>
      <c r="G120" s="201"/>
      <c r="H120" s="116"/>
    </row>
    <row r="121" spans="2:8" s="50" customFormat="1" x14ac:dyDescent="0.3">
      <c r="B121" s="200"/>
      <c r="C121" s="200"/>
      <c r="D121" s="116"/>
      <c r="E121" s="116"/>
      <c r="F121" s="201"/>
      <c r="G121" s="201"/>
      <c r="H121" s="116"/>
    </row>
    <row r="122" spans="2:8" s="50" customFormat="1" x14ac:dyDescent="0.3">
      <c r="B122" s="200"/>
      <c r="C122" s="200"/>
      <c r="D122" s="116"/>
      <c r="E122" s="116"/>
      <c r="F122" s="201"/>
      <c r="G122" s="201"/>
      <c r="H122" s="116"/>
    </row>
    <row r="123" spans="2:8" s="50" customFormat="1" x14ac:dyDescent="0.3">
      <c r="B123" s="200"/>
      <c r="C123" s="200"/>
      <c r="D123" s="116"/>
      <c r="E123" s="116"/>
      <c r="F123" s="201"/>
      <c r="G123" s="201"/>
      <c r="H123" s="116"/>
    </row>
    <row r="124" spans="2:8" s="50" customFormat="1" x14ac:dyDescent="0.3">
      <c r="B124" s="200"/>
      <c r="C124" s="200"/>
      <c r="D124" s="116"/>
      <c r="E124" s="116"/>
      <c r="F124" s="201"/>
      <c r="G124" s="201"/>
      <c r="H124" s="116"/>
    </row>
    <row r="125" spans="2:8" s="50" customFormat="1" x14ac:dyDescent="0.3">
      <c r="B125" s="200"/>
      <c r="C125" s="200"/>
      <c r="D125" s="116"/>
      <c r="E125" s="116"/>
      <c r="F125" s="201"/>
      <c r="G125" s="201"/>
      <c r="H125" s="116"/>
    </row>
    <row r="126" spans="2:8" s="50" customFormat="1" x14ac:dyDescent="0.3">
      <c r="B126" s="200"/>
      <c r="C126" s="200"/>
      <c r="D126" s="116"/>
      <c r="E126" s="116"/>
      <c r="F126" s="201"/>
      <c r="G126" s="201"/>
      <c r="H126" s="116"/>
    </row>
    <row r="127" spans="2:8" s="50" customFormat="1" x14ac:dyDescent="0.3">
      <c r="B127" s="200"/>
      <c r="C127" s="200"/>
      <c r="D127" s="116"/>
      <c r="E127" s="116"/>
      <c r="F127" s="201"/>
      <c r="G127" s="201"/>
      <c r="H127" s="116"/>
    </row>
    <row r="128" spans="2:8" s="50" customFormat="1" x14ac:dyDescent="0.3">
      <c r="B128" s="200"/>
      <c r="C128" s="200"/>
      <c r="D128" s="116"/>
      <c r="E128" s="116"/>
      <c r="F128" s="201"/>
      <c r="G128" s="201"/>
      <c r="H128" s="116"/>
    </row>
    <row r="129" spans="2:8" s="50" customFormat="1" x14ac:dyDescent="0.3">
      <c r="B129" s="200"/>
      <c r="C129" s="200"/>
      <c r="D129" s="116"/>
      <c r="E129" s="116"/>
      <c r="F129" s="201"/>
      <c r="G129" s="201"/>
      <c r="H129" s="116"/>
    </row>
    <row r="130" spans="2:8" s="50" customFormat="1" x14ac:dyDescent="0.3">
      <c r="B130" s="200"/>
      <c r="C130" s="200"/>
      <c r="D130" s="116"/>
      <c r="E130" s="116"/>
      <c r="F130" s="201"/>
      <c r="G130" s="201"/>
      <c r="H130" s="116"/>
    </row>
    <row r="131" spans="2:8" s="50" customFormat="1" x14ac:dyDescent="0.3">
      <c r="B131" s="200"/>
      <c r="C131" s="200"/>
      <c r="D131" s="116"/>
      <c r="E131" s="116"/>
      <c r="F131" s="201"/>
      <c r="G131" s="201"/>
      <c r="H131" s="116"/>
    </row>
    <row r="132" spans="2:8" s="50" customFormat="1" x14ac:dyDescent="0.3">
      <c r="B132" s="200"/>
      <c r="C132" s="200"/>
      <c r="D132" s="116"/>
      <c r="E132" s="116"/>
      <c r="F132" s="201"/>
      <c r="G132" s="201"/>
      <c r="H132" s="116"/>
    </row>
    <row r="133" spans="2:8" s="50" customFormat="1" x14ac:dyDescent="0.3">
      <c r="B133" s="200"/>
      <c r="C133" s="200"/>
      <c r="D133" s="116"/>
      <c r="E133" s="116"/>
      <c r="F133" s="201"/>
      <c r="G133" s="201"/>
      <c r="H133" s="116"/>
    </row>
    <row r="134" spans="2:8" s="50" customFormat="1" x14ac:dyDescent="0.3">
      <c r="B134" s="200"/>
      <c r="C134" s="200"/>
      <c r="D134" s="116"/>
      <c r="E134" s="116"/>
      <c r="F134" s="201"/>
      <c r="G134" s="201"/>
      <c r="H134" s="116"/>
    </row>
    <row r="135" spans="2:8" s="50" customFormat="1" x14ac:dyDescent="0.3">
      <c r="B135" s="200"/>
      <c r="C135" s="200"/>
      <c r="D135" s="116"/>
      <c r="E135" s="116"/>
      <c r="F135" s="201"/>
      <c r="G135" s="201"/>
      <c r="H135" s="116"/>
    </row>
    <row r="136" spans="2:8" s="50" customFormat="1" x14ac:dyDescent="0.3">
      <c r="B136" s="200"/>
      <c r="C136" s="200"/>
      <c r="D136" s="116"/>
      <c r="E136" s="116"/>
      <c r="F136" s="201"/>
      <c r="G136" s="201"/>
      <c r="H136" s="116"/>
    </row>
    <row r="137" spans="2:8" s="50" customFormat="1" x14ac:dyDescent="0.3">
      <c r="B137" s="200"/>
      <c r="C137" s="200"/>
      <c r="D137" s="116"/>
      <c r="E137" s="116"/>
      <c r="F137" s="201"/>
      <c r="G137" s="201"/>
      <c r="H137" s="116"/>
    </row>
    <row r="138" spans="2:8" s="50" customFormat="1" x14ac:dyDescent="0.3">
      <c r="B138" s="200"/>
      <c r="C138" s="200"/>
      <c r="D138" s="116"/>
      <c r="E138" s="116"/>
      <c r="F138" s="201"/>
      <c r="G138" s="201"/>
      <c r="H138" s="116"/>
    </row>
    <row r="139" spans="2:8" s="50" customFormat="1" x14ac:dyDescent="0.3">
      <c r="B139" s="200"/>
      <c r="C139" s="200"/>
      <c r="D139" s="116"/>
      <c r="E139" s="116"/>
      <c r="F139" s="201"/>
      <c r="G139" s="201"/>
      <c r="H139" s="116"/>
    </row>
    <row r="140" spans="2:8" s="50" customFormat="1" x14ac:dyDescent="0.3">
      <c r="B140" s="200"/>
      <c r="C140" s="200"/>
      <c r="D140" s="116"/>
      <c r="E140" s="116"/>
      <c r="F140" s="201"/>
      <c r="G140" s="201"/>
      <c r="H140" s="116"/>
    </row>
    <row r="141" spans="2:8" s="50" customFormat="1" x14ac:dyDescent="0.3">
      <c r="B141" s="200"/>
      <c r="C141" s="200"/>
      <c r="D141" s="116"/>
      <c r="E141" s="116"/>
      <c r="F141" s="201"/>
      <c r="G141" s="201"/>
      <c r="H141" s="116"/>
    </row>
    <row r="142" spans="2:8" s="50" customFormat="1" x14ac:dyDescent="0.3">
      <c r="B142" s="200"/>
      <c r="C142" s="200"/>
      <c r="D142" s="116"/>
      <c r="E142" s="116"/>
      <c r="F142" s="201"/>
      <c r="G142" s="201"/>
      <c r="H142" s="116"/>
    </row>
    <row r="143" spans="2:8" s="50" customFormat="1" x14ac:dyDescent="0.3">
      <c r="B143" s="200"/>
      <c r="C143" s="200"/>
      <c r="D143" s="116"/>
      <c r="E143" s="116"/>
      <c r="F143" s="201"/>
      <c r="G143" s="201"/>
      <c r="H143" s="116"/>
    </row>
    <row r="144" spans="2:8" s="50" customFormat="1" x14ac:dyDescent="0.3">
      <c r="B144" s="200"/>
      <c r="C144" s="200"/>
      <c r="D144" s="116"/>
      <c r="E144" s="116"/>
      <c r="F144" s="201"/>
      <c r="G144" s="201"/>
      <c r="H144" s="116"/>
    </row>
    <row r="145" spans="2:8" s="50" customFormat="1" x14ac:dyDescent="0.3">
      <c r="B145" s="200"/>
      <c r="C145" s="200"/>
      <c r="D145" s="116"/>
      <c r="E145" s="116"/>
      <c r="F145" s="201"/>
      <c r="G145" s="201"/>
      <c r="H145" s="116"/>
    </row>
    <row r="146" spans="2:8" s="50" customFormat="1" x14ac:dyDescent="0.3">
      <c r="B146" s="200"/>
      <c r="C146" s="200"/>
      <c r="D146" s="116"/>
      <c r="E146" s="116"/>
      <c r="F146" s="201"/>
      <c r="G146" s="201"/>
      <c r="H146" s="116"/>
    </row>
    <row r="147" spans="2:8" s="50" customFormat="1" x14ac:dyDescent="0.3">
      <c r="B147" s="200"/>
      <c r="C147" s="200"/>
      <c r="D147" s="116"/>
      <c r="E147" s="116"/>
      <c r="F147" s="201"/>
      <c r="G147" s="201"/>
      <c r="H147" s="116"/>
    </row>
    <row r="148" spans="2:8" s="50" customFormat="1" x14ac:dyDescent="0.3">
      <c r="B148" s="200"/>
      <c r="C148" s="200"/>
      <c r="D148" s="116"/>
      <c r="E148" s="116"/>
      <c r="F148" s="201"/>
      <c r="G148" s="201"/>
      <c r="H148" s="116"/>
    </row>
    <row r="149" spans="2:8" s="50" customFormat="1" x14ac:dyDescent="0.3">
      <c r="B149" s="200"/>
      <c r="C149" s="200"/>
      <c r="D149" s="116"/>
      <c r="E149" s="116"/>
      <c r="F149" s="201"/>
      <c r="G149" s="201"/>
      <c r="H149" s="116"/>
    </row>
    <row r="150" spans="2:8" s="50" customFormat="1" x14ac:dyDescent="0.3">
      <c r="B150" s="200"/>
      <c r="C150" s="200"/>
      <c r="D150" s="116"/>
      <c r="E150" s="116"/>
      <c r="F150" s="201"/>
      <c r="G150" s="201"/>
      <c r="H150" s="116"/>
    </row>
    <row r="151" spans="2:8" s="50" customFormat="1" x14ac:dyDescent="0.3">
      <c r="B151" s="200"/>
      <c r="C151" s="200"/>
      <c r="D151" s="116"/>
      <c r="E151" s="116"/>
      <c r="F151" s="201"/>
      <c r="G151" s="201"/>
      <c r="H151" s="116"/>
    </row>
    <row r="152" spans="2:8" s="50" customFormat="1" x14ac:dyDescent="0.3">
      <c r="B152" s="200"/>
      <c r="C152" s="200"/>
      <c r="D152" s="116"/>
      <c r="E152" s="116"/>
      <c r="F152" s="201"/>
      <c r="G152" s="201"/>
      <c r="H152" s="116"/>
    </row>
    <row r="153" spans="2:8" s="50" customFormat="1" x14ac:dyDescent="0.3">
      <c r="B153" s="200"/>
      <c r="C153" s="200"/>
      <c r="D153" s="116"/>
      <c r="E153" s="116"/>
      <c r="F153" s="201"/>
      <c r="G153" s="201"/>
      <c r="H153" s="116"/>
    </row>
    <row r="154" spans="2:8" s="50" customFormat="1" x14ac:dyDescent="0.3">
      <c r="B154" s="200"/>
      <c r="C154" s="200"/>
      <c r="D154" s="116"/>
      <c r="E154" s="116"/>
      <c r="F154" s="201"/>
      <c r="G154" s="201"/>
      <c r="H154" s="116"/>
    </row>
    <row r="155" spans="2:8" s="50" customFormat="1" x14ac:dyDescent="0.3">
      <c r="B155" s="200"/>
      <c r="C155" s="200"/>
      <c r="D155" s="116"/>
      <c r="E155" s="116"/>
      <c r="F155" s="201"/>
      <c r="G155" s="201"/>
      <c r="H155" s="116"/>
    </row>
    <row r="156" spans="2:8" s="50" customFormat="1" x14ac:dyDescent="0.3">
      <c r="B156" s="200"/>
      <c r="C156" s="200"/>
      <c r="D156" s="116"/>
      <c r="E156" s="116"/>
      <c r="F156" s="201"/>
      <c r="G156" s="201"/>
      <c r="H156" s="116"/>
    </row>
    <row r="157" spans="2:8" s="50" customFormat="1" x14ac:dyDescent="0.3">
      <c r="B157" s="200"/>
      <c r="C157" s="200"/>
      <c r="D157" s="116"/>
      <c r="E157" s="116"/>
      <c r="F157" s="201"/>
      <c r="G157" s="201"/>
      <c r="H157" s="116"/>
    </row>
    <row r="158" spans="2:8" s="50" customFormat="1" x14ac:dyDescent="0.3">
      <c r="B158" s="200"/>
      <c r="C158" s="200"/>
      <c r="D158" s="116"/>
      <c r="E158" s="116"/>
      <c r="F158" s="201"/>
      <c r="G158" s="201"/>
      <c r="H158" s="116"/>
    </row>
    <row r="159" spans="2:8" s="50" customFormat="1" x14ac:dyDescent="0.3">
      <c r="B159" s="200"/>
      <c r="C159" s="200"/>
      <c r="D159" s="116"/>
      <c r="E159" s="116"/>
      <c r="F159" s="201"/>
      <c r="G159" s="201"/>
      <c r="H159" s="116"/>
    </row>
    <row r="160" spans="2:8" s="50" customFormat="1" x14ac:dyDescent="0.3">
      <c r="B160" s="200"/>
      <c r="C160" s="200"/>
      <c r="D160" s="116"/>
      <c r="E160" s="116"/>
      <c r="F160" s="201"/>
      <c r="G160" s="201"/>
      <c r="H160" s="116"/>
    </row>
    <row r="161" spans="2:8" s="50" customFormat="1" x14ac:dyDescent="0.3">
      <c r="B161" s="200"/>
      <c r="C161" s="200"/>
      <c r="D161" s="116"/>
      <c r="E161" s="116"/>
      <c r="F161" s="201"/>
      <c r="G161" s="201"/>
      <c r="H161" s="116"/>
    </row>
    <row r="162" spans="2:8" s="50" customFormat="1" x14ac:dyDescent="0.3">
      <c r="B162" s="200"/>
      <c r="C162" s="200"/>
      <c r="D162" s="116"/>
      <c r="E162" s="116"/>
      <c r="F162" s="201"/>
      <c r="G162" s="201"/>
      <c r="H162" s="116"/>
    </row>
    <row r="163" spans="2:8" s="50" customFormat="1" x14ac:dyDescent="0.3">
      <c r="B163" s="200"/>
      <c r="C163" s="200"/>
      <c r="D163" s="116"/>
      <c r="E163" s="116"/>
      <c r="F163" s="201"/>
      <c r="G163" s="201"/>
      <c r="H163" s="116"/>
    </row>
    <row r="164" spans="2:8" s="50" customFormat="1" x14ac:dyDescent="0.3">
      <c r="B164" s="200"/>
      <c r="C164" s="200"/>
      <c r="D164" s="116"/>
      <c r="E164" s="116"/>
      <c r="F164" s="201"/>
      <c r="G164" s="201"/>
      <c r="H164" s="116"/>
    </row>
    <row r="165" spans="2:8" s="50" customFormat="1" x14ac:dyDescent="0.3">
      <c r="B165" s="200"/>
      <c r="C165" s="200"/>
      <c r="D165" s="116"/>
      <c r="E165" s="116"/>
      <c r="F165" s="201"/>
      <c r="G165" s="201"/>
      <c r="H165" s="116"/>
    </row>
    <row r="166" spans="2:8" s="50" customFormat="1" x14ac:dyDescent="0.3">
      <c r="B166" s="200"/>
      <c r="C166" s="200"/>
      <c r="D166" s="116"/>
      <c r="E166" s="116"/>
      <c r="F166" s="201"/>
      <c r="G166" s="201"/>
      <c r="H166" s="116"/>
    </row>
    <row r="167" spans="2:8" s="50" customFormat="1" x14ac:dyDescent="0.3">
      <c r="B167" s="200"/>
      <c r="C167" s="200"/>
      <c r="D167" s="116"/>
      <c r="E167" s="116"/>
      <c r="F167" s="201"/>
      <c r="G167" s="201"/>
      <c r="H167" s="116"/>
    </row>
    <row r="168" spans="2:8" s="50" customFormat="1" x14ac:dyDescent="0.3">
      <c r="B168" s="200"/>
      <c r="C168" s="200"/>
      <c r="D168" s="116"/>
      <c r="E168" s="116"/>
      <c r="F168" s="201"/>
      <c r="G168" s="201"/>
      <c r="H168" s="116"/>
    </row>
    <row r="169" spans="2:8" s="50" customFormat="1" x14ac:dyDescent="0.3">
      <c r="B169" s="200"/>
      <c r="C169" s="200"/>
      <c r="D169" s="116"/>
      <c r="E169" s="116"/>
      <c r="F169" s="201"/>
      <c r="G169" s="201"/>
      <c r="H169" s="116"/>
    </row>
    <row r="170" spans="2:8" s="50" customFormat="1" x14ac:dyDescent="0.3">
      <c r="B170" s="200"/>
      <c r="C170" s="200"/>
      <c r="D170" s="116"/>
      <c r="E170" s="116"/>
      <c r="F170" s="201"/>
      <c r="G170" s="201"/>
      <c r="H170" s="116"/>
    </row>
    <row r="171" spans="2:8" s="50" customFormat="1" x14ac:dyDescent="0.3">
      <c r="B171" s="200"/>
      <c r="C171" s="200"/>
      <c r="D171" s="116"/>
      <c r="E171" s="116"/>
      <c r="F171" s="201"/>
      <c r="G171" s="201"/>
      <c r="H171" s="116"/>
    </row>
    <row r="172" spans="2:8" s="50" customFormat="1" x14ac:dyDescent="0.3">
      <c r="B172" s="200"/>
      <c r="C172" s="200"/>
      <c r="D172" s="116"/>
      <c r="E172" s="116"/>
      <c r="F172" s="201"/>
      <c r="G172" s="201"/>
      <c r="H172" s="116"/>
    </row>
    <row r="173" spans="2:8" s="50" customFormat="1" x14ac:dyDescent="0.3">
      <c r="B173" s="200"/>
      <c r="C173" s="200"/>
      <c r="D173" s="116"/>
      <c r="E173" s="116"/>
      <c r="F173" s="201"/>
      <c r="G173" s="201"/>
      <c r="H173" s="116"/>
    </row>
    <row r="174" spans="2:8" s="50" customFormat="1" x14ac:dyDescent="0.3">
      <c r="B174" s="200"/>
      <c r="C174" s="200"/>
      <c r="D174" s="116"/>
      <c r="E174" s="116"/>
      <c r="F174" s="201"/>
      <c r="G174" s="201"/>
      <c r="H174" s="116"/>
    </row>
    <row r="175" spans="2:8" s="50" customFormat="1" x14ac:dyDescent="0.3">
      <c r="B175" s="200"/>
      <c r="C175" s="200"/>
      <c r="D175" s="116"/>
      <c r="E175" s="116"/>
      <c r="F175" s="201"/>
      <c r="G175" s="201"/>
      <c r="H175" s="116"/>
    </row>
    <row r="176" spans="2:8" s="50" customFormat="1" x14ac:dyDescent="0.3">
      <c r="B176" s="200"/>
      <c r="C176" s="200"/>
      <c r="D176" s="116"/>
      <c r="E176" s="116"/>
      <c r="F176" s="201"/>
      <c r="G176" s="201"/>
      <c r="H176" s="116"/>
    </row>
    <row r="177" spans="2:8" s="50" customFormat="1" x14ac:dyDescent="0.3">
      <c r="B177" s="200"/>
      <c r="C177" s="200"/>
      <c r="D177" s="116"/>
      <c r="E177" s="116"/>
      <c r="F177" s="201"/>
      <c r="G177" s="201"/>
      <c r="H177" s="116"/>
    </row>
    <row r="178" spans="2:8" s="50" customFormat="1" x14ac:dyDescent="0.3">
      <c r="B178" s="200"/>
      <c r="C178" s="200"/>
      <c r="D178" s="116"/>
      <c r="E178" s="116"/>
      <c r="F178" s="201"/>
      <c r="G178" s="201"/>
      <c r="H178" s="116"/>
    </row>
    <row r="179" spans="2:8" s="50" customFormat="1" x14ac:dyDescent="0.3">
      <c r="B179" s="200"/>
      <c r="C179" s="200"/>
      <c r="D179" s="116"/>
      <c r="E179" s="116"/>
      <c r="F179" s="201"/>
      <c r="G179" s="201"/>
      <c r="H179" s="116"/>
    </row>
    <row r="180" spans="2:8" s="50" customFormat="1" x14ac:dyDescent="0.3">
      <c r="B180" s="200"/>
      <c r="C180" s="200"/>
      <c r="D180" s="116"/>
      <c r="E180" s="116"/>
      <c r="F180" s="201"/>
      <c r="G180" s="201"/>
      <c r="H180" s="116"/>
    </row>
    <row r="181" spans="2:8" s="50" customFormat="1" x14ac:dyDescent="0.3">
      <c r="B181" s="200"/>
      <c r="C181" s="200"/>
      <c r="D181" s="116"/>
      <c r="E181" s="116"/>
      <c r="F181" s="201"/>
      <c r="G181" s="201"/>
      <c r="H181" s="116"/>
    </row>
    <row r="182" spans="2:8" s="50" customFormat="1" x14ac:dyDescent="0.3">
      <c r="B182" s="200"/>
      <c r="C182" s="200"/>
      <c r="D182" s="116"/>
      <c r="E182" s="116"/>
      <c r="F182" s="201"/>
      <c r="G182" s="201"/>
      <c r="H182" s="116"/>
    </row>
    <row r="183" spans="2:8" s="50" customFormat="1" x14ac:dyDescent="0.3">
      <c r="B183" s="200"/>
      <c r="C183" s="200"/>
      <c r="D183" s="116"/>
      <c r="E183" s="116"/>
      <c r="F183" s="201"/>
      <c r="G183" s="201"/>
      <c r="H183" s="116"/>
    </row>
    <row r="184" spans="2:8" s="50" customFormat="1" x14ac:dyDescent="0.3">
      <c r="B184" s="200"/>
      <c r="C184" s="200"/>
      <c r="D184" s="116"/>
      <c r="E184" s="116"/>
      <c r="F184" s="201"/>
      <c r="G184" s="201"/>
      <c r="H184" s="116"/>
    </row>
    <row r="185" spans="2:8" s="50" customFormat="1" x14ac:dyDescent="0.3">
      <c r="B185" s="200"/>
      <c r="C185" s="200"/>
      <c r="D185" s="116"/>
      <c r="E185" s="116"/>
      <c r="F185" s="201"/>
      <c r="G185" s="201"/>
      <c r="H185" s="116"/>
    </row>
    <row r="186" spans="2:8" s="50" customFormat="1" x14ac:dyDescent="0.3">
      <c r="B186" s="200"/>
      <c r="C186" s="200"/>
      <c r="D186" s="116"/>
      <c r="E186" s="116"/>
      <c r="F186" s="201"/>
      <c r="G186" s="201"/>
      <c r="H186" s="116"/>
    </row>
    <row r="187" spans="2:8" s="50" customFormat="1" x14ac:dyDescent="0.3">
      <c r="B187" s="200"/>
      <c r="C187" s="200"/>
      <c r="D187" s="116"/>
      <c r="E187" s="116"/>
      <c r="F187" s="201"/>
      <c r="G187" s="201"/>
      <c r="H187" s="116"/>
    </row>
    <row r="188" spans="2:8" s="50" customFormat="1" x14ac:dyDescent="0.3">
      <c r="B188" s="200"/>
      <c r="C188" s="200"/>
      <c r="D188" s="116"/>
      <c r="E188" s="116"/>
      <c r="F188" s="201"/>
      <c r="G188" s="201"/>
      <c r="H188" s="116"/>
    </row>
    <row r="189" spans="2:8" s="50" customFormat="1" x14ac:dyDescent="0.3">
      <c r="B189" s="200"/>
      <c r="C189" s="200"/>
      <c r="D189" s="116"/>
      <c r="E189" s="116"/>
      <c r="F189" s="201"/>
      <c r="G189" s="201"/>
      <c r="H189" s="116"/>
    </row>
    <row r="190" spans="2:8" s="50" customFormat="1" x14ac:dyDescent="0.3">
      <c r="B190" s="200"/>
      <c r="C190" s="200"/>
      <c r="D190" s="116"/>
      <c r="E190" s="116"/>
      <c r="F190" s="201"/>
      <c r="G190" s="201"/>
      <c r="H190" s="116"/>
    </row>
    <row r="191" spans="2:8" s="50" customFormat="1" x14ac:dyDescent="0.3">
      <c r="B191" s="200"/>
      <c r="C191" s="200"/>
      <c r="D191" s="116"/>
      <c r="E191" s="116"/>
      <c r="F191" s="201"/>
      <c r="G191" s="201"/>
      <c r="H191" s="116"/>
    </row>
    <row r="192" spans="2:8" s="50" customFormat="1" x14ac:dyDescent="0.3">
      <c r="B192" s="200"/>
      <c r="C192" s="200"/>
      <c r="D192" s="116"/>
      <c r="E192" s="116"/>
      <c r="F192" s="201"/>
      <c r="G192" s="201"/>
      <c r="H192" s="116"/>
    </row>
    <row r="193" spans="2:8" s="50" customFormat="1" x14ac:dyDescent="0.3">
      <c r="B193" s="200"/>
      <c r="C193" s="200"/>
      <c r="D193" s="116"/>
      <c r="E193" s="116"/>
      <c r="F193" s="201"/>
      <c r="G193" s="201"/>
      <c r="H193" s="116"/>
    </row>
    <row r="194" spans="2:8" s="50" customFormat="1" x14ac:dyDescent="0.3">
      <c r="B194" s="200"/>
      <c r="C194" s="200"/>
      <c r="D194" s="116"/>
      <c r="E194" s="116"/>
      <c r="F194" s="201"/>
      <c r="G194" s="201"/>
      <c r="H194" s="116"/>
    </row>
    <row r="195" spans="2:8" s="50" customFormat="1" x14ac:dyDescent="0.3">
      <c r="B195" s="200"/>
      <c r="C195" s="200"/>
      <c r="D195" s="116"/>
      <c r="E195" s="116"/>
      <c r="F195" s="201"/>
      <c r="G195" s="201"/>
      <c r="H195" s="116"/>
    </row>
    <row r="196" spans="2:8" s="50" customFormat="1" x14ac:dyDescent="0.3">
      <c r="B196" s="200"/>
      <c r="C196" s="200"/>
      <c r="D196" s="116"/>
      <c r="E196" s="116"/>
      <c r="F196" s="201"/>
      <c r="G196" s="201"/>
      <c r="H196" s="116"/>
    </row>
    <row r="197" spans="2:8" s="50" customFormat="1" x14ac:dyDescent="0.3">
      <c r="B197" s="200"/>
      <c r="C197" s="200"/>
      <c r="D197" s="116"/>
      <c r="E197" s="116"/>
      <c r="F197" s="201"/>
      <c r="G197" s="201"/>
      <c r="H197" s="116"/>
    </row>
    <row r="198" spans="2:8" s="50" customFormat="1" x14ac:dyDescent="0.3">
      <c r="B198" s="200"/>
      <c r="C198" s="200"/>
      <c r="D198" s="116"/>
      <c r="E198" s="116"/>
      <c r="F198" s="201"/>
      <c r="G198" s="201"/>
      <c r="H198" s="116"/>
    </row>
    <row r="199" spans="2:8" s="50" customFormat="1" x14ac:dyDescent="0.3">
      <c r="B199" s="200"/>
      <c r="C199" s="200"/>
      <c r="D199" s="116"/>
      <c r="E199" s="116"/>
      <c r="F199" s="201"/>
      <c r="G199" s="201"/>
      <c r="H199" s="116"/>
    </row>
    <row r="200" spans="2:8" s="50" customFormat="1" x14ac:dyDescent="0.3">
      <c r="B200" s="200"/>
      <c r="C200" s="200"/>
      <c r="D200" s="116"/>
      <c r="E200" s="116"/>
      <c r="F200" s="201"/>
      <c r="G200" s="201"/>
      <c r="H200" s="116"/>
    </row>
    <row r="201" spans="2:8" s="50" customFormat="1" x14ac:dyDescent="0.3">
      <c r="B201" s="200"/>
      <c r="C201" s="200"/>
      <c r="D201" s="116"/>
      <c r="E201" s="116"/>
      <c r="F201" s="201"/>
      <c r="G201" s="201"/>
      <c r="H201" s="116"/>
    </row>
    <row r="202" spans="2:8" s="50" customFormat="1" x14ac:dyDescent="0.3">
      <c r="B202" s="200"/>
      <c r="C202" s="200"/>
      <c r="D202" s="116"/>
      <c r="E202" s="116"/>
      <c r="F202" s="201"/>
      <c r="G202" s="201"/>
      <c r="H202" s="116"/>
    </row>
    <row r="203" spans="2:8" s="50" customFormat="1" x14ac:dyDescent="0.3">
      <c r="B203" s="200"/>
      <c r="C203" s="200"/>
      <c r="D203" s="116"/>
      <c r="E203" s="116"/>
      <c r="F203" s="201"/>
      <c r="G203" s="201"/>
      <c r="H203" s="116"/>
    </row>
    <row r="204" spans="2:8" s="50" customFormat="1" x14ac:dyDescent="0.3">
      <c r="B204" s="200"/>
      <c r="C204" s="200"/>
      <c r="D204" s="116"/>
      <c r="E204" s="116"/>
      <c r="F204" s="201"/>
      <c r="G204" s="201"/>
      <c r="H204" s="116"/>
    </row>
    <row r="205" spans="2:8" s="50" customFormat="1" x14ac:dyDescent="0.3">
      <c r="B205" s="200"/>
      <c r="C205" s="200"/>
      <c r="D205" s="116"/>
      <c r="E205" s="116"/>
      <c r="F205" s="201"/>
      <c r="G205" s="201"/>
      <c r="H205" s="116"/>
    </row>
    <row r="206" spans="2:8" s="50" customFormat="1" x14ac:dyDescent="0.3">
      <c r="B206" s="200"/>
      <c r="C206" s="200"/>
      <c r="D206" s="116"/>
      <c r="E206" s="116"/>
      <c r="F206" s="201"/>
      <c r="G206" s="201"/>
      <c r="H206" s="116"/>
    </row>
    <row r="207" spans="2:8" s="50" customFormat="1" x14ac:dyDescent="0.3">
      <c r="B207" s="200"/>
      <c r="C207" s="200"/>
      <c r="D207" s="116"/>
      <c r="E207" s="116"/>
      <c r="F207" s="201"/>
      <c r="G207" s="201"/>
      <c r="H207" s="116"/>
    </row>
    <row r="208" spans="2:8" s="50" customFormat="1" x14ac:dyDescent="0.3">
      <c r="B208" s="200"/>
      <c r="C208" s="200"/>
      <c r="D208" s="116"/>
      <c r="E208" s="116"/>
      <c r="F208" s="201"/>
      <c r="G208" s="201"/>
      <c r="H208" s="116"/>
    </row>
    <row r="209" spans="2:8" s="50" customFormat="1" x14ac:dyDescent="0.3">
      <c r="B209" s="200"/>
      <c r="C209" s="200"/>
      <c r="D209" s="116"/>
      <c r="E209" s="116"/>
      <c r="F209" s="201"/>
      <c r="G209" s="201"/>
      <c r="H209" s="116"/>
    </row>
    <row r="210" spans="2:8" s="50" customFormat="1" x14ac:dyDescent="0.3">
      <c r="B210" s="200"/>
      <c r="C210" s="200"/>
      <c r="D210" s="116"/>
      <c r="E210" s="116"/>
      <c r="F210" s="201"/>
      <c r="G210" s="201"/>
      <c r="H210" s="116"/>
    </row>
    <row r="211" spans="2:8" s="50" customFormat="1" x14ac:dyDescent="0.3">
      <c r="B211" s="200"/>
      <c r="C211" s="200"/>
      <c r="D211" s="116"/>
      <c r="E211" s="116"/>
      <c r="F211" s="201"/>
      <c r="G211" s="201"/>
      <c r="H211" s="116"/>
    </row>
    <row r="212" spans="2:8" s="50" customFormat="1" x14ac:dyDescent="0.3">
      <c r="B212" s="200"/>
      <c r="C212" s="200"/>
      <c r="D212" s="116"/>
      <c r="E212" s="116"/>
      <c r="F212" s="201"/>
      <c r="G212" s="201"/>
      <c r="H212" s="116"/>
    </row>
    <row r="213" spans="2:8" s="50" customFormat="1" x14ac:dyDescent="0.3">
      <c r="B213" s="200"/>
      <c r="C213" s="200"/>
      <c r="D213" s="116"/>
      <c r="E213" s="116"/>
      <c r="F213" s="201"/>
      <c r="G213" s="201"/>
      <c r="H213" s="116"/>
    </row>
    <row r="214" spans="2:8" s="50" customFormat="1" x14ac:dyDescent="0.3">
      <c r="B214" s="200"/>
      <c r="C214" s="200"/>
      <c r="D214" s="116"/>
      <c r="E214" s="116"/>
      <c r="F214" s="201"/>
      <c r="G214" s="201"/>
      <c r="H214" s="116"/>
    </row>
    <row r="215" spans="2:8" s="50" customFormat="1" x14ac:dyDescent="0.3">
      <c r="B215" s="200"/>
      <c r="C215" s="200"/>
      <c r="D215" s="116"/>
      <c r="E215" s="116"/>
      <c r="F215" s="201"/>
      <c r="G215" s="201"/>
      <c r="H215" s="116"/>
    </row>
    <row r="216" spans="2:8" s="50" customFormat="1" x14ac:dyDescent="0.3">
      <c r="B216" s="200"/>
      <c r="C216" s="200"/>
      <c r="D216" s="116"/>
      <c r="E216" s="116"/>
      <c r="F216" s="201"/>
      <c r="G216" s="201"/>
      <c r="H216" s="116"/>
    </row>
    <row r="217" spans="2:8" s="50" customFormat="1" x14ac:dyDescent="0.3">
      <c r="B217" s="200"/>
      <c r="C217" s="200"/>
      <c r="D217" s="116"/>
      <c r="E217" s="116"/>
      <c r="F217" s="201"/>
      <c r="G217" s="201"/>
      <c r="H217" s="116"/>
    </row>
    <row r="218" spans="2:8" s="50" customFormat="1" x14ac:dyDescent="0.3">
      <c r="B218" s="200"/>
      <c r="C218" s="200"/>
      <c r="D218" s="116"/>
      <c r="E218" s="116"/>
      <c r="F218" s="201"/>
      <c r="G218" s="201"/>
      <c r="H218" s="116"/>
    </row>
    <row r="219" spans="2:8" s="50" customFormat="1" x14ac:dyDescent="0.3">
      <c r="B219" s="200"/>
      <c r="C219" s="200"/>
      <c r="D219" s="116"/>
      <c r="E219" s="116"/>
      <c r="F219" s="201"/>
      <c r="G219" s="201"/>
      <c r="H219" s="116"/>
    </row>
    <row r="220" spans="2:8" s="50" customFormat="1" x14ac:dyDescent="0.3">
      <c r="B220" s="200"/>
      <c r="C220" s="200"/>
      <c r="D220" s="116"/>
      <c r="E220" s="116"/>
      <c r="F220" s="201"/>
      <c r="G220" s="201"/>
      <c r="H220" s="116"/>
    </row>
    <row r="221" spans="2:8" s="50" customFormat="1" x14ac:dyDescent="0.3">
      <c r="B221" s="200"/>
      <c r="C221" s="200"/>
      <c r="D221" s="116"/>
      <c r="E221" s="116"/>
      <c r="F221" s="201"/>
      <c r="G221" s="201"/>
      <c r="H221" s="116"/>
    </row>
    <row r="222" spans="2:8" s="50" customFormat="1" x14ac:dyDescent="0.3">
      <c r="B222" s="200"/>
      <c r="C222" s="200"/>
      <c r="D222" s="116"/>
      <c r="E222" s="116"/>
      <c r="F222" s="201"/>
      <c r="G222" s="201"/>
      <c r="H222" s="116"/>
    </row>
    <row r="223" spans="2:8" s="50" customFormat="1" x14ac:dyDescent="0.3">
      <c r="B223" s="200"/>
      <c r="C223" s="200"/>
      <c r="D223" s="116"/>
      <c r="E223" s="116"/>
      <c r="F223" s="201"/>
      <c r="G223" s="201"/>
      <c r="H223" s="116"/>
    </row>
    <row r="224" spans="2:8" s="50" customFormat="1" x14ac:dyDescent="0.3">
      <c r="B224" s="200"/>
      <c r="C224" s="200"/>
      <c r="D224" s="116"/>
      <c r="E224" s="116"/>
      <c r="F224" s="201"/>
      <c r="G224" s="201"/>
      <c r="H224" s="116"/>
    </row>
    <row r="225" spans="2:8" s="50" customFormat="1" x14ac:dyDescent="0.3">
      <c r="B225" s="200"/>
      <c r="C225" s="200"/>
      <c r="D225" s="116"/>
      <c r="E225" s="116"/>
      <c r="F225" s="201"/>
      <c r="G225" s="201"/>
      <c r="H225" s="116"/>
    </row>
    <row r="226" spans="2:8" s="50" customFormat="1" x14ac:dyDescent="0.3">
      <c r="B226" s="200"/>
      <c r="C226" s="200"/>
      <c r="D226" s="116"/>
      <c r="E226" s="116"/>
      <c r="F226" s="201"/>
      <c r="G226" s="201"/>
      <c r="H226" s="116"/>
    </row>
    <row r="227" spans="2:8" s="50" customFormat="1" x14ac:dyDescent="0.3">
      <c r="B227" s="200"/>
      <c r="C227" s="200"/>
      <c r="D227" s="116"/>
      <c r="E227" s="116"/>
      <c r="F227" s="201"/>
      <c r="G227" s="201"/>
      <c r="H227" s="116"/>
    </row>
    <row r="228" spans="2:8" s="50" customFormat="1" x14ac:dyDescent="0.3">
      <c r="B228" s="200"/>
      <c r="C228" s="200"/>
      <c r="D228" s="116"/>
      <c r="E228" s="116"/>
      <c r="F228" s="201"/>
      <c r="G228" s="201"/>
      <c r="H228" s="116"/>
    </row>
    <row r="229" spans="2:8" s="50" customFormat="1" x14ac:dyDescent="0.3">
      <c r="B229" s="200"/>
      <c r="C229" s="200"/>
      <c r="D229" s="116"/>
      <c r="E229" s="116"/>
      <c r="F229" s="201"/>
      <c r="G229" s="201"/>
      <c r="H229" s="116"/>
    </row>
    <row r="230" spans="2:8" s="50" customFormat="1" x14ac:dyDescent="0.3">
      <c r="B230" s="200"/>
      <c r="C230" s="200"/>
      <c r="D230" s="116"/>
      <c r="E230" s="116"/>
      <c r="F230" s="201"/>
      <c r="G230" s="201"/>
      <c r="H230" s="116"/>
    </row>
    <row r="231" spans="2:8" s="50" customFormat="1" x14ac:dyDescent="0.3">
      <c r="B231" s="200"/>
      <c r="C231" s="200"/>
      <c r="D231" s="116"/>
      <c r="E231" s="116"/>
      <c r="F231" s="201"/>
      <c r="G231" s="201"/>
      <c r="H231" s="116"/>
    </row>
    <row r="232" spans="2:8" s="50" customFormat="1" x14ac:dyDescent="0.3">
      <c r="B232" s="200"/>
      <c r="C232" s="200"/>
      <c r="D232" s="116"/>
      <c r="E232" s="116"/>
      <c r="F232" s="201"/>
      <c r="G232" s="201"/>
      <c r="H232" s="116"/>
    </row>
    <row r="233" spans="2:8" s="50" customFormat="1" x14ac:dyDescent="0.3">
      <c r="B233" s="200"/>
      <c r="C233" s="200"/>
      <c r="D233" s="116"/>
      <c r="E233" s="116"/>
      <c r="F233" s="201"/>
      <c r="G233" s="201"/>
      <c r="H233" s="116"/>
    </row>
    <row r="234" spans="2:8" s="50" customFormat="1" x14ac:dyDescent="0.3">
      <c r="B234" s="200"/>
      <c r="C234" s="200"/>
      <c r="D234" s="116"/>
      <c r="E234" s="116"/>
      <c r="F234" s="201"/>
      <c r="G234" s="201"/>
      <c r="H234" s="116"/>
    </row>
    <row r="235" spans="2:8" s="50" customFormat="1" x14ac:dyDescent="0.3">
      <c r="B235" s="200"/>
      <c r="C235" s="200"/>
      <c r="D235" s="116"/>
      <c r="E235" s="116"/>
      <c r="F235" s="201"/>
      <c r="G235" s="201"/>
      <c r="H235" s="116"/>
    </row>
    <row r="236" spans="2:8" s="50" customFormat="1" x14ac:dyDescent="0.3">
      <c r="B236" s="200"/>
      <c r="C236" s="200"/>
      <c r="D236" s="116"/>
      <c r="E236" s="116"/>
      <c r="F236" s="201"/>
      <c r="G236" s="201"/>
      <c r="H236" s="116"/>
    </row>
    <row r="237" spans="2:8" s="50" customFormat="1" x14ac:dyDescent="0.3">
      <c r="B237" s="200"/>
      <c r="C237" s="200"/>
      <c r="D237" s="116"/>
      <c r="E237" s="116"/>
      <c r="F237" s="201"/>
      <c r="G237" s="201"/>
      <c r="H237" s="116"/>
    </row>
    <row r="238" spans="2:8" s="50" customFormat="1" x14ac:dyDescent="0.3">
      <c r="B238" s="200"/>
      <c r="C238" s="200"/>
      <c r="D238" s="116"/>
      <c r="E238" s="116"/>
      <c r="F238" s="201"/>
      <c r="G238" s="201"/>
      <c r="H238" s="116"/>
    </row>
    <row r="239" spans="2:8" s="50" customFormat="1" x14ac:dyDescent="0.3">
      <c r="B239" s="200"/>
      <c r="C239" s="200"/>
      <c r="D239" s="116"/>
      <c r="E239" s="116"/>
      <c r="F239" s="201"/>
      <c r="G239" s="201"/>
      <c r="H239" s="116"/>
    </row>
    <row r="240" spans="2:8" s="50" customFormat="1" x14ac:dyDescent="0.3">
      <c r="B240" s="200"/>
      <c r="C240" s="200"/>
      <c r="D240" s="116"/>
      <c r="E240" s="116"/>
      <c r="F240" s="201"/>
      <c r="G240" s="201"/>
      <c r="H240" s="116"/>
    </row>
    <row r="241" spans="2:8" s="50" customFormat="1" x14ac:dyDescent="0.3">
      <c r="B241" s="200"/>
      <c r="C241" s="200"/>
      <c r="D241" s="116"/>
      <c r="E241" s="116"/>
      <c r="F241" s="201"/>
      <c r="G241" s="201"/>
      <c r="H241" s="116"/>
    </row>
    <row r="242" spans="2:8" s="50" customFormat="1" x14ac:dyDescent="0.3">
      <c r="B242" s="200"/>
      <c r="C242" s="200"/>
      <c r="D242" s="116"/>
      <c r="E242" s="116"/>
      <c r="F242" s="201"/>
      <c r="G242" s="201"/>
      <c r="H242" s="116"/>
    </row>
    <row r="243" spans="2:8" s="50" customFormat="1" x14ac:dyDescent="0.3">
      <c r="B243" s="200"/>
      <c r="C243" s="200"/>
      <c r="D243" s="116"/>
      <c r="E243" s="116"/>
      <c r="F243" s="201"/>
      <c r="G243" s="201"/>
      <c r="H243" s="116"/>
    </row>
    <row r="244" spans="2:8" s="50" customFormat="1" x14ac:dyDescent="0.3">
      <c r="B244" s="200"/>
      <c r="C244" s="200"/>
      <c r="D244" s="116"/>
      <c r="E244" s="116"/>
      <c r="F244" s="201"/>
      <c r="G244" s="201"/>
      <c r="H244" s="116"/>
    </row>
    <row r="245" spans="2:8" s="50" customFormat="1" x14ac:dyDescent="0.3">
      <c r="B245" s="200"/>
      <c r="C245" s="200"/>
      <c r="D245" s="116"/>
      <c r="E245" s="116"/>
      <c r="F245" s="201"/>
      <c r="G245" s="201"/>
      <c r="H245" s="116"/>
    </row>
    <row r="246" spans="2:8" s="50" customFormat="1" x14ac:dyDescent="0.3">
      <c r="B246" s="200"/>
      <c r="C246" s="200"/>
      <c r="D246" s="116"/>
      <c r="E246" s="116"/>
      <c r="F246" s="201"/>
      <c r="G246" s="201"/>
      <c r="H246" s="116"/>
    </row>
    <row r="247" spans="2:8" s="50" customFormat="1" x14ac:dyDescent="0.3">
      <c r="B247" s="200"/>
      <c r="C247" s="200"/>
      <c r="D247" s="116"/>
      <c r="E247" s="116"/>
      <c r="F247" s="201"/>
      <c r="G247" s="201"/>
      <c r="H247" s="116"/>
    </row>
    <row r="248" spans="2:8" s="50" customFormat="1" x14ac:dyDescent="0.3">
      <c r="B248" s="200"/>
      <c r="C248" s="200"/>
      <c r="D248" s="116"/>
      <c r="E248" s="116"/>
      <c r="F248" s="201"/>
      <c r="G248" s="201"/>
      <c r="H248" s="116"/>
    </row>
    <row r="249" spans="2:8" s="50" customFormat="1" x14ac:dyDescent="0.3">
      <c r="B249" s="200"/>
      <c r="C249" s="200"/>
      <c r="D249" s="116"/>
      <c r="E249" s="116"/>
      <c r="F249" s="201"/>
      <c r="G249" s="201"/>
      <c r="H249" s="116"/>
    </row>
    <row r="250" spans="2:8" s="50" customFormat="1" x14ac:dyDescent="0.3">
      <c r="B250" s="200"/>
      <c r="C250" s="200"/>
      <c r="D250" s="116"/>
      <c r="E250" s="116"/>
      <c r="F250" s="201"/>
      <c r="G250" s="201"/>
      <c r="H250" s="116"/>
    </row>
    <row r="251" spans="2:8" s="50" customFormat="1" x14ac:dyDescent="0.3">
      <c r="B251" s="200"/>
      <c r="C251" s="200"/>
      <c r="D251" s="116"/>
      <c r="E251" s="116"/>
      <c r="F251" s="201"/>
      <c r="G251" s="201"/>
      <c r="H251" s="116"/>
    </row>
    <row r="252" spans="2:8" s="50" customFormat="1" x14ac:dyDescent="0.3">
      <c r="B252" s="200"/>
      <c r="C252" s="200"/>
      <c r="D252" s="116"/>
      <c r="E252" s="116"/>
      <c r="F252" s="201"/>
      <c r="G252" s="201"/>
      <c r="H252" s="116"/>
    </row>
    <row r="253" spans="2:8" s="50" customFormat="1" x14ac:dyDescent="0.3">
      <c r="B253" s="200"/>
      <c r="C253" s="200"/>
      <c r="D253" s="116"/>
      <c r="E253" s="116"/>
      <c r="F253" s="201"/>
      <c r="G253" s="201"/>
      <c r="H253" s="116"/>
    </row>
    <row r="254" spans="2:8" s="50" customFormat="1" x14ac:dyDescent="0.3">
      <c r="B254" s="200"/>
      <c r="C254" s="200"/>
      <c r="D254" s="116"/>
      <c r="E254" s="116"/>
      <c r="F254" s="201"/>
      <c r="G254" s="201"/>
      <c r="H254" s="116"/>
    </row>
    <row r="255" spans="2:8" s="50" customFormat="1" x14ac:dyDescent="0.3">
      <c r="B255" s="200"/>
      <c r="C255" s="200"/>
      <c r="D255" s="116"/>
      <c r="E255" s="116"/>
      <c r="F255" s="201"/>
      <c r="G255" s="201"/>
      <c r="H255" s="116"/>
    </row>
    <row r="256" spans="2:8" s="50" customFormat="1" x14ac:dyDescent="0.3">
      <c r="B256" s="200"/>
      <c r="C256" s="200"/>
      <c r="D256" s="116"/>
      <c r="E256" s="116"/>
      <c r="F256" s="201"/>
      <c r="G256" s="201"/>
      <c r="H256" s="116"/>
    </row>
    <row r="257" spans="2:8" s="50" customFormat="1" x14ac:dyDescent="0.3">
      <c r="B257" s="200"/>
      <c r="C257" s="200"/>
      <c r="D257" s="116"/>
      <c r="E257" s="116"/>
      <c r="F257" s="201"/>
      <c r="G257" s="201"/>
      <c r="H257" s="116"/>
    </row>
    <row r="258" spans="2:8" s="50" customFormat="1" x14ac:dyDescent="0.3">
      <c r="B258" s="200"/>
      <c r="C258" s="200"/>
      <c r="D258" s="116"/>
      <c r="E258" s="116"/>
      <c r="F258" s="201"/>
      <c r="G258" s="201"/>
      <c r="H258" s="116"/>
    </row>
    <row r="259" spans="2:8" s="50" customFormat="1" x14ac:dyDescent="0.3">
      <c r="B259" s="200"/>
      <c r="C259" s="200"/>
      <c r="D259" s="116"/>
      <c r="E259" s="116"/>
      <c r="F259" s="201"/>
      <c r="G259" s="201"/>
      <c r="H259" s="116"/>
    </row>
    <row r="260" spans="2:8" s="50" customFormat="1" x14ac:dyDescent="0.3">
      <c r="B260" s="200"/>
      <c r="C260" s="200"/>
      <c r="D260" s="116"/>
      <c r="E260" s="116"/>
      <c r="F260" s="201"/>
      <c r="G260" s="201"/>
      <c r="H260" s="116"/>
    </row>
    <row r="261" spans="2:8" s="50" customFormat="1" x14ac:dyDescent="0.3">
      <c r="B261" s="200"/>
      <c r="C261" s="200"/>
      <c r="D261" s="116"/>
      <c r="E261" s="116"/>
      <c r="F261" s="201"/>
      <c r="G261" s="201"/>
      <c r="H261" s="116"/>
    </row>
    <row r="262" spans="2:8" s="50" customFormat="1" x14ac:dyDescent="0.3">
      <c r="B262" s="200"/>
      <c r="C262" s="200"/>
      <c r="D262" s="116"/>
      <c r="E262" s="116"/>
      <c r="F262" s="201"/>
      <c r="G262" s="201"/>
      <c r="H262" s="116"/>
    </row>
    <row r="263" spans="2:8" s="50" customFormat="1" x14ac:dyDescent="0.3">
      <c r="B263" s="200"/>
      <c r="C263" s="200"/>
      <c r="D263" s="116"/>
      <c r="E263" s="116"/>
      <c r="F263" s="201"/>
      <c r="G263" s="201"/>
      <c r="H263" s="116"/>
    </row>
    <row r="264" spans="2:8" s="50" customFormat="1" x14ac:dyDescent="0.3">
      <c r="B264" s="200"/>
      <c r="C264" s="200"/>
      <c r="D264" s="116"/>
      <c r="E264" s="116"/>
      <c r="F264" s="201"/>
      <c r="G264" s="201"/>
      <c r="H264" s="116"/>
    </row>
    <row r="265" spans="2:8" s="50" customFormat="1" x14ac:dyDescent="0.3">
      <c r="B265" s="200"/>
      <c r="C265" s="200"/>
      <c r="D265" s="116"/>
      <c r="E265" s="116"/>
      <c r="F265" s="201"/>
      <c r="G265" s="201"/>
      <c r="H265" s="116"/>
    </row>
    <row r="266" spans="2:8" s="50" customFormat="1" x14ac:dyDescent="0.3">
      <c r="B266" s="200"/>
      <c r="C266" s="200"/>
      <c r="D266" s="116"/>
      <c r="E266" s="116"/>
      <c r="F266" s="201"/>
      <c r="G266" s="201"/>
      <c r="H266" s="116"/>
    </row>
    <row r="267" spans="2:8" s="50" customFormat="1" x14ac:dyDescent="0.3">
      <c r="B267" s="200"/>
      <c r="C267" s="200"/>
      <c r="D267" s="116"/>
      <c r="E267" s="116"/>
      <c r="F267" s="201"/>
      <c r="G267" s="201"/>
      <c r="H267" s="116"/>
    </row>
    <row r="268" spans="2:8" s="50" customFormat="1" x14ac:dyDescent="0.3">
      <c r="B268" s="200"/>
      <c r="C268" s="200"/>
      <c r="D268" s="116"/>
      <c r="E268" s="116"/>
      <c r="F268" s="201"/>
      <c r="G268" s="201"/>
      <c r="H268" s="116"/>
    </row>
    <row r="269" spans="2:8" s="50" customFormat="1" x14ac:dyDescent="0.3">
      <c r="B269" s="200"/>
      <c r="C269" s="200"/>
      <c r="D269" s="116"/>
      <c r="E269" s="116"/>
      <c r="F269" s="201"/>
      <c r="G269" s="201"/>
      <c r="H269" s="116"/>
    </row>
    <row r="270" spans="2:8" s="50" customFormat="1" x14ac:dyDescent="0.3">
      <c r="B270" s="200"/>
      <c r="C270" s="200"/>
      <c r="D270" s="116"/>
      <c r="E270" s="116"/>
      <c r="F270" s="201"/>
      <c r="G270" s="201"/>
      <c r="H270" s="116"/>
    </row>
    <row r="271" spans="2:8" s="50" customFormat="1" x14ac:dyDescent="0.3">
      <c r="B271" s="200"/>
      <c r="C271" s="200"/>
      <c r="D271" s="116"/>
      <c r="E271" s="116"/>
      <c r="F271" s="201"/>
      <c r="G271" s="201"/>
      <c r="H271" s="116"/>
    </row>
    <row r="272" spans="2:8" s="50" customFormat="1" x14ac:dyDescent="0.3">
      <c r="B272" s="200"/>
      <c r="C272" s="200"/>
      <c r="D272" s="116"/>
      <c r="E272" s="116"/>
      <c r="F272" s="201"/>
      <c r="G272" s="201"/>
      <c r="H272" s="116"/>
    </row>
    <row r="273" spans="2:8" s="50" customFormat="1" x14ac:dyDescent="0.3">
      <c r="B273" s="200"/>
      <c r="C273" s="200"/>
      <c r="D273" s="116"/>
      <c r="E273" s="116"/>
      <c r="F273" s="201"/>
      <c r="G273" s="201"/>
      <c r="H273" s="116"/>
    </row>
    <row r="274" spans="2:8" s="50" customFormat="1" x14ac:dyDescent="0.3">
      <c r="B274" s="200"/>
      <c r="C274" s="200"/>
      <c r="D274" s="116"/>
      <c r="E274" s="116"/>
      <c r="F274" s="201"/>
      <c r="G274" s="201"/>
      <c r="H274" s="116"/>
    </row>
    <row r="275" spans="2:8" s="50" customFormat="1" x14ac:dyDescent="0.3">
      <c r="B275" s="200"/>
      <c r="C275" s="200"/>
      <c r="D275" s="116"/>
      <c r="E275" s="116"/>
      <c r="F275" s="201"/>
      <c r="G275" s="201"/>
      <c r="H275" s="116"/>
    </row>
    <row r="276" spans="2:8" s="50" customFormat="1" x14ac:dyDescent="0.3">
      <c r="B276" s="200"/>
      <c r="C276" s="200"/>
      <c r="D276" s="116"/>
      <c r="E276" s="116"/>
      <c r="F276" s="201"/>
      <c r="G276" s="201"/>
      <c r="H276" s="116"/>
    </row>
    <row r="277" spans="2:8" s="50" customFormat="1" x14ac:dyDescent="0.3">
      <c r="B277" s="200"/>
      <c r="C277" s="200"/>
      <c r="D277" s="116"/>
      <c r="E277" s="116"/>
      <c r="F277" s="201"/>
      <c r="G277" s="201"/>
      <c r="H277" s="116"/>
    </row>
    <row r="278" spans="2:8" s="50" customFormat="1" x14ac:dyDescent="0.3">
      <c r="B278" s="200"/>
      <c r="C278" s="200"/>
      <c r="D278" s="116"/>
      <c r="E278" s="116"/>
      <c r="F278" s="201"/>
      <c r="G278" s="201"/>
      <c r="H278" s="116"/>
    </row>
    <row r="279" spans="2:8" s="50" customFormat="1" x14ac:dyDescent="0.3">
      <c r="B279" s="200"/>
      <c r="C279" s="200"/>
      <c r="D279" s="116"/>
      <c r="E279" s="116"/>
      <c r="F279" s="201"/>
      <c r="G279" s="201"/>
      <c r="H279" s="116"/>
    </row>
    <row r="280" spans="2:8" s="50" customFormat="1" x14ac:dyDescent="0.3">
      <c r="B280" s="200"/>
      <c r="C280" s="200"/>
      <c r="D280" s="116"/>
      <c r="E280" s="116"/>
      <c r="F280" s="201"/>
      <c r="G280" s="201"/>
      <c r="H280" s="116"/>
    </row>
    <row r="281" spans="2:8" s="50" customFormat="1" x14ac:dyDescent="0.3">
      <c r="B281" s="200"/>
      <c r="C281" s="200"/>
      <c r="D281" s="116"/>
      <c r="E281" s="116"/>
      <c r="F281" s="201"/>
      <c r="G281" s="201"/>
      <c r="H281" s="116"/>
    </row>
    <row r="282" spans="2:8" s="50" customFormat="1" x14ac:dyDescent="0.3">
      <c r="B282" s="200"/>
      <c r="C282" s="200"/>
      <c r="D282" s="116"/>
      <c r="E282" s="116"/>
      <c r="F282" s="201"/>
      <c r="G282" s="201"/>
      <c r="H282" s="116"/>
    </row>
    <row r="283" spans="2:8" s="50" customFormat="1" x14ac:dyDescent="0.3">
      <c r="B283" s="200"/>
      <c r="C283" s="200"/>
      <c r="D283" s="116"/>
      <c r="E283" s="116"/>
      <c r="F283" s="201"/>
      <c r="G283" s="201"/>
      <c r="H283" s="116"/>
    </row>
    <row r="284" spans="2:8" s="50" customFormat="1" x14ac:dyDescent="0.3">
      <c r="B284" s="200"/>
      <c r="C284" s="200"/>
      <c r="D284" s="116"/>
      <c r="E284" s="116"/>
      <c r="F284" s="201"/>
      <c r="G284" s="201"/>
      <c r="H284" s="116"/>
    </row>
    <row r="285" spans="2:8" s="50" customFormat="1" x14ac:dyDescent="0.3">
      <c r="B285" s="200"/>
      <c r="C285" s="200"/>
      <c r="D285" s="116"/>
      <c r="E285" s="116"/>
      <c r="F285" s="201"/>
      <c r="G285" s="201"/>
      <c r="H285" s="116"/>
    </row>
    <row r="286" spans="2:8" s="50" customFormat="1" x14ac:dyDescent="0.3">
      <c r="B286" s="200"/>
      <c r="C286" s="200"/>
      <c r="D286" s="116"/>
      <c r="E286" s="116"/>
      <c r="F286" s="201"/>
      <c r="G286" s="201"/>
      <c r="H286" s="116"/>
    </row>
    <row r="287" spans="2:8" s="50" customFormat="1" x14ac:dyDescent="0.3">
      <c r="B287" s="200"/>
      <c r="C287" s="200"/>
      <c r="D287" s="116"/>
      <c r="E287" s="116"/>
      <c r="F287" s="201"/>
      <c r="G287" s="201"/>
      <c r="H287" s="116"/>
    </row>
    <row r="288" spans="2:8" s="50" customFormat="1" x14ac:dyDescent="0.3">
      <c r="B288" s="200"/>
      <c r="C288" s="200"/>
      <c r="D288" s="116"/>
      <c r="E288" s="116"/>
      <c r="F288" s="201"/>
      <c r="G288" s="201"/>
      <c r="H288" s="116"/>
    </row>
    <row r="289" spans="2:8" s="50" customFormat="1" x14ac:dyDescent="0.3">
      <c r="B289" s="200"/>
      <c r="C289" s="200"/>
      <c r="D289" s="116"/>
      <c r="E289" s="116"/>
      <c r="F289" s="201"/>
      <c r="G289" s="201"/>
      <c r="H289" s="116"/>
    </row>
    <row r="290" spans="2:8" s="50" customFormat="1" x14ac:dyDescent="0.3">
      <c r="B290" s="200"/>
      <c r="C290" s="200"/>
      <c r="D290" s="116"/>
      <c r="E290" s="116"/>
      <c r="F290" s="201"/>
      <c r="G290" s="201"/>
      <c r="H290" s="116"/>
    </row>
    <row r="291" spans="2:8" s="50" customFormat="1" x14ac:dyDescent="0.3">
      <c r="B291" s="200"/>
      <c r="C291" s="200"/>
      <c r="D291" s="116"/>
      <c r="E291" s="116"/>
      <c r="F291" s="201"/>
      <c r="G291" s="201"/>
      <c r="H291" s="116"/>
    </row>
    <row r="292" spans="2:8" s="50" customFormat="1" x14ac:dyDescent="0.3">
      <c r="B292" s="200"/>
      <c r="C292" s="200"/>
      <c r="D292" s="116"/>
      <c r="E292" s="116"/>
      <c r="F292" s="201"/>
      <c r="G292" s="201"/>
      <c r="H292" s="116"/>
    </row>
    <row r="293" spans="2:8" s="50" customFormat="1" x14ac:dyDescent="0.3">
      <c r="B293" s="200"/>
      <c r="C293" s="200"/>
      <c r="D293" s="116"/>
      <c r="E293" s="116"/>
      <c r="F293" s="201"/>
      <c r="G293" s="201"/>
      <c r="H293" s="116"/>
    </row>
    <row r="294" spans="2:8" s="50" customFormat="1" x14ac:dyDescent="0.3">
      <c r="B294" s="200"/>
      <c r="C294" s="200"/>
      <c r="D294" s="116"/>
      <c r="E294" s="116"/>
      <c r="F294" s="201"/>
      <c r="G294" s="201"/>
      <c r="H294" s="116"/>
    </row>
    <row r="295" spans="2:8" s="50" customFormat="1" x14ac:dyDescent="0.3">
      <c r="B295" s="200"/>
      <c r="C295" s="200"/>
      <c r="D295" s="116"/>
      <c r="E295" s="116"/>
      <c r="F295" s="201"/>
      <c r="G295" s="201"/>
      <c r="H295" s="116"/>
    </row>
    <row r="296" spans="2:8" s="50" customFormat="1" x14ac:dyDescent="0.3">
      <c r="B296" s="200"/>
      <c r="C296" s="200"/>
      <c r="D296" s="116"/>
      <c r="E296" s="116"/>
      <c r="F296" s="201"/>
      <c r="G296" s="201"/>
      <c r="H296" s="116"/>
    </row>
    <row r="297" spans="2:8" s="50" customFormat="1" x14ac:dyDescent="0.3">
      <c r="B297" s="200"/>
      <c r="C297" s="200"/>
      <c r="D297" s="116"/>
      <c r="E297" s="116"/>
      <c r="F297" s="201"/>
      <c r="G297" s="201"/>
      <c r="H297" s="116"/>
    </row>
    <row r="298" spans="2:8" s="50" customFormat="1" x14ac:dyDescent="0.3">
      <c r="B298" s="200"/>
      <c r="C298" s="200"/>
      <c r="D298" s="116"/>
      <c r="E298" s="116"/>
      <c r="F298" s="201"/>
      <c r="G298" s="201"/>
      <c r="H298" s="116"/>
    </row>
    <row r="299" spans="2:8" s="50" customFormat="1" x14ac:dyDescent="0.3">
      <c r="B299" s="200"/>
      <c r="C299" s="200"/>
      <c r="D299" s="116"/>
      <c r="E299" s="116"/>
      <c r="F299" s="201"/>
      <c r="G299" s="201"/>
      <c r="H299" s="116"/>
    </row>
    <row r="300" spans="2:8" s="50" customFormat="1" x14ac:dyDescent="0.3">
      <c r="B300" s="200"/>
      <c r="C300" s="200"/>
      <c r="D300" s="116"/>
      <c r="E300" s="116"/>
      <c r="F300" s="201"/>
      <c r="G300" s="201"/>
      <c r="H300" s="116"/>
    </row>
    <row r="301" spans="2:8" s="50" customFormat="1" x14ac:dyDescent="0.3">
      <c r="B301" s="200"/>
      <c r="C301" s="200"/>
      <c r="D301" s="116"/>
      <c r="E301" s="116"/>
      <c r="F301" s="201"/>
      <c r="G301" s="201"/>
      <c r="H301" s="116"/>
    </row>
    <row r="302" spans="2:8" s="50" customFormat="1" x14ac:dyDescent="0.3">
      <c r="B302" s="200"/>
      <c r="C302" s="200"/>
      <c r="D302" s="116"/>
      <c r="E302" s="116"/>
      <c r="F302" s="201"/>
      <c r="G302" s="201"/>
      <c r="H302" s="116"/>
    </row>
    <row r="303" spans="2:8" s="50" customFormat="1" x14ac:dyDescent="0.3">
      <c r="B303" s="200"/>
      <c r="C303" s="200"/>
      <c r="D303" s="116"/>
      <c r="E303" s="116"/>
      <c r="F303" s="201"/>
      <c r="G303" s="201"/>
      <c r="H303" s="116"/>
    </row>
    <row r="304" spans="2:8" s="50" customFormat="1" x14ac:dyDescent="0.3">
      <c r="B304" s="200"/>
      <c r="C304" s="200"/>
      <c r="D304" s="116"/>
      <c r="E304" s="116"/>
      <c r="F304" s="201"/>
      <c r="G304" s="201"/>
      <c r="H304" s="116"/>
    </row>
    <row r="305" spans="2:8" s="50" customFormat="1" x14ac:dyDescent="0.3">
      <c r="B305" s="200"/>
      <c r="C305" s="200"/>
      <c r="D305" s="116"/>
      <c r="E305" s="116"/>
      <c r="F305" s="201"/>
      <c r="G305" s="201"/>
      <c r="H305" s="116"/>
    </row>
    <row r="306" spans="2:8" s="50" customFormat="1" x14ac:dyDescent="0.3">
      <c r="B306" s="200"/>
      <c r="C306" s="200"/>
      <c r="D306" s="116"/>
      <c r="E306" s="116"/>
      <c r="F306" s="201"/>
      <c r="G306" s="201"/>
      <c r="H306" s="116"/>
    </row>
    <row r="307" spans="2:8" s="50" customFormat="1" x14ac:dyDescent="0.3">
      <c r="B307" s="200"/>
      <c r="C307" s="200"/>
      <c r="D307" s="116"/>
      <c r="E307" s="116"/>
      <c r="F307" s="201"/>
      <c r="G307" s="201"/>
      <c r="H307" s="116"/>
    </row>
    <row r="308" spans="2:8" s="50" customFormat="1" x14ac:dyDescent="0.3">
      <c r="B308" s="200"/>
      <c r="C308" s="200"/>
      <c r="D308" s="116"/>
      <c r="E308" s="116"/>
      <c r="F308" s="201"/>
      <c r="G308" s="201"/>
      <c r="H308" s="116"/>
    </row>
    <row r="309" spans="2:8" s="50" customFormat="1" x14ac:dyDescent="0.3">
      <c r="B309" s="200"/>
      <c r="C309" s="200"/>
      <c r="D309" s="116"/>
      <c r="E309" s="116"/>
      <c r="F309" s="201"/>
      <c r="G309" s="201"/>
      <c r="H309" s="116"/>
    </row>
    <row r="310" spans="2:8" s="50" customFormat="1" x14ac:dyDescent="0.3">
      <c r="B310" s="200"/>
      <c r="C310" s="200"/>
      <c r="D310" s="116"/>
      <c r="E310" s="116"/>
      <c r="F310" s="201"/>
      <c r="G310" s="201"/>
      <c r="H310" s="116"/>
    </row>
    <row r="311" spans="2:8" s="50" customFormat="1" x14ac:dyDescent="0.3">
      <c r="B311" s="200"/>
      <c r="C311" s="200"/>
      <c r="D311" s="116"/>
      <c r="E311" s="116"/>
      <c r="F311" s="201"/>
      <c r="G311" s="201"/>
      <c r="H311" s="116"/>
    </row>
    <row r="312" spans="2:8" s="50" customFormat="1" x14ac:dyDescent="0.3">
      <c r="B312" s="200"/>
      <c r="C312" s="200"/>
      <c r="D312" s="116"/>
      <c r="E312" s="116"/>
      <c r="F312" s="201"/>
      <c r="G312" s="201"/>
      <c r="H312" s="116"/>
    </row>
    <row r="313" spans="2:8" s="50" customFormat="1" x14ac:dyDescent="0.3">
      <c r="B313" s="200"/>
      <c r="C313" s="200"/>
      <c r="D313" s="116"/>
      <c r="E313" s="116"/>
      <c r="F313" s="201"/>
      <c r="G313" s="201"/>
      <c r="H313" s="116"/>
    </row>
    <row r="314" spans="2:8" s="50" customFormat="1" x14ac:dyDescent="0.3">
      <c r="B314" s="200"/>
      <c r="C314" s="200"/>
      <c r="D314" s="116"/>
      <c r="E314" s="116"/>
      <c r="F314" s="201"/>
      <c r="G314" s="201"/>
      <c r="H314" s="116"/>
    </row>
    <row r="315" spans="2:8" s="50" customFormat="1" x14ac:dyDescent="0.3">
      <c r="B315" s="200"/>
      <c r="C315" s="200"/>
      <c r="D315" s="116"/>
      <c r="E315" s="116"/>
      <c r="F315" s="201"/>
      <c r="G315" s="201"/>
      <c r="H315" s="116"/>
    </row>
    <row r="316" spans="2:8" s="50" customFormat="1" x14ac:dyDescent="0.3">
      <c r="B316" s="200"/>
      <c r="C316" s="200"/>
      <c r="D316" s="116"/>
      <c r="E316" s="116"/>
      <c r="F316" s="201"/>
      <c r="G316" s="201"/>
      <c r="H316" s="116"/>
    </row>
    <row r="317" spans="2:8" s="50" customFormat="1" x14ac:dyDescent="0.3">
      <c r="B317" s="200"/>
      <c r="C317" s="200"/>
      <c r="D317" s="116"/>
      <c r="E317" s="116"/>
      <c r="F317" s="201"/>
      <c r="G317" s="201"/>
      <c r="H317" s="116"/>
    </row>
    <row r="318" spans="2:8" s="50" customFormat="1" x14ac:dyDescent="0.3">
      <c r="B318" s="200"/>
      <c r="C318" s="200"/>
      <c r="D318" s="116"/>
      <c r="E318" s="116"/>
      <c r="F318" s="201"/>
      <c r="G318" s="201"/>
      <c r="H318" s="116"/>
    </row>
    <row r="319" spans="2:8" s="50" customFormat="1" x14ac:dyDescent="0.3">
      <c r="B319" s="200"/>
      <c r="C319" s="200"/>
      <c r="D319" s="116"/>
      <c r="E319" s="116"/>
      <c r="F319" s="201"/>
      <c r="G319" s="201"/>
      <c r="H319" s="116"/>
    </row>
    <row r="320" spans="2:8" s="50" customFormat="1" x14ac:dyDescent="0.3">
      <c r="B320" s="200"/>
      <c r="C320" s="200"/>
      <c r="D320" s="116"/>
      <c r="E320" s="116"/>
      <c r="F320" s="201"/>
      <c r="G320" s="201"/>
      <c r="H320" s="116"/>
    </row>
    <row r="321" spans="2:8" s="50" customFormat="1" x14ac:dyDescent="0.3">
      <c r="B321" s="200"/>
      <c r="C321" s="200"/>
      <c r="D321" s="116"/>
      <c r="E321" s="116"/>
      <c r="F321" s="201"/>
      <c r="G321" s="201"/>
      <c r="H321" s="116"/>
    </row>
    <row r="322" spans="2:8" s="50" customFormat="1" x14ac:dyDescent="0.3">
      <c r="B322" s="200"/>
      <c r="C322" s="200"/>
      <c r="D322" s="116"/>
      <c r="E322" s="116"/>
      <c r="F322" s="201"/>
      <c r="G322" s="201"/>
      <c r="H322" s="116"/>
    </row>
    <row r="323" spans="2:8" s="50" customFormat="1" x14ac:dyDescent="0.3">
      <c r="B323" s="200"/>
      <c r="C323" s="200"/>
      <c r="D323" s="116"/>
      <c r="E323" s="116"/>
      <c r="F323" s="201"/>
      <c r="G323" s="201"/>
      <c r="H323" s="116"/>
    </row>
    <row r="324" spans="2:8" s="50" customFormat="1" x14ac:dyDescent="0.3">
      <c r="B324" s="200"/>
      <c r="C324" s="200"/>
      <c r="D324" s="116"/>
      <c r="E324" s="116"/>
      <c r="F324" s="201"/>
      <c r="G324" s="201"/>
      <c r="H324" s="116"/>
    </row>
    <row r="325" spans="2:8" s="50" customFormat="1" x14ac:dyDescent="0.3">
      <c r="B325" s="200"/>
      <c r="C325" s="200"/>
      <c r="D325" s="116"/>
      <c r="E325" s="116"/>
      <c r="F325" s="201"/>
      <c r="G325" s="201"/>
      <c r="H325" s="116"/>
    </row>
    <row r="326" spans="2:8" s="50" customFormat="1" x14ac:dyDescent="0.3">
      <c r="B326" s="200"/>
      <c r="C326" s="200"/>
      <c r="D326" s="116"/>
      <c r="E326" s="116"/>
      <c r="F326" s="201"/>
      <c r="G326" s="201"/>
      <c r="H326" s="116"/>
    </row>
    <row r="327" spans="2:8" s="50" customFormat="1" x14ac:dyDescent="0.3">
      <c r="B327" s="200"/>
      <c r="C327" s="200"/>
      <c r="D327" s="116"/>
      <c r="E327" s="116"/>
      <c r="F327" s="201"/>
      <c r="G327" s="201"/>
      <c r="H327" s="116"/>
    </row>
    <row r="328" spans="2:8" s="50" customFormat="1" x14ac:dyDescent="0.3">
      <c r="B328" s="200"/>
      <c r="C328" s="200"/>
      <c r="D328" s="116"/>
      <c r="E328" s="116"/>
      <c r="F328" s="201"/>
      <c r="G328" s="201"/>
      <c r="H328" s="116"/>
    </row>
    <row r="329" spans="2:8" s="50" customFormat="1" x14ac:dyDescent="0.3">
      <c r="B329" s="200"/>
      <c r="C329" s="200"/>
      <c r="D329" s="116"/>
      <c r="E329" s="116"/>
      <c r="F329" s="201"/>
      <c r="G329" s="201"/>
      <c r="H329" s="116"/>
    </row>
    <row r="330" spans="2:8" s="50" customFormat="1" x14ac:dyDescent="0.3">
      <c r="B330" s="200"/>
      <c r="C330" s="200"/>
      <c r="D330" s="116"/>
      <c r="E330" s="116"/>
      <c r="F330" s="201"/>
      <c r="G330" s="201"/>
      <c r="H330" s="116"/>
    </row>
    <row r="331" spans="2:8" s="50" customFormat="1" x14ac:dyDescent="0.3">
      <c r="B331" s="200"/>
      <c r="C331" s="200"/>
      <c r="D331" s="116"/>
      <c r="E331" s="116"/>
      <c r="F331" s="201"/>
      <c r="G331" s="201"/>
      <c r="H331" s="116"/>
    </row>
    <row r="332" spans="2:8" s="50" customFormat="1" x14ac:dyDescent="0.3">
      <c r="B332" s="200"/>
      <c r="C332" s="200"/>
      <c r="D332" s="116"/>
      <c r="E332" s="116"/>
      <c r="F332" s="201"/>
      <c r="G332" s="201"/>
      <c r="H332" s="116"/>
    </row>
    <row r="333" spans="2:8" s="50" customFormat="1" x14ac:dyDescent="0.3">
      <c r="B333" s="200"/>
      <c r="C333" s="200"/>
      <c r="D333" s="116"/>
      <c r="E333" s="116"/>
      <c r="F333" s="201"/>
      <c r="G333" s="201"/>
      <c r="H333" s="116"/>
    </row>
    <row r="334" spans="2:8" s="50" customFormat="1" x14ac:dyDescent="0.3">
      <c r="B334" s="200"/>
      <c r="C334" s="200"/>
      <c r="D334" s="116"/>
      <c r="E334" s="116"/>
      <c r="F334" s="201"/>
      <c r="G334" s="201"/>
      <c r="H334" s="116"/>
    </row>
    <row r="335" spans="2:8" s="50" customFormat="1" x14ac:dyDescent="0.3">
      <c r="B335" s="200"/>
      <c r="C335" s="200"/>
      <c r="D335" s="116"/>
      <c r="E335" s="116"/>
      <c r="F335" s="201"/>
      <c r="G335" s="201"/>
      <c r="H335" s="116"/>
    </row>
    <row r="336" spans="2:8" s="50" customFormat="1" x14ac:dyDescent="0.3">
      <c r="B336" s="200"/>
      <c r="C336" s="200"/>
      <c r="D336" s="116"/>
      <c r="E336" s="116"/>
      <c r="F336" s="201"/>
      <c r="G336" s="201"/>
      <c r="H336" s="116"/>
    </row>
    <row r="337" spans="2:8" s="50" customFormat="1" x14ac:dyDescent="0.3">
      <c r="B337" s="200"/>
      <c r="C337" s="200"/>
      <c r="D337" s="116"/>
      <c r="E337" s="116"/>
      <c r="F337" s="201"/>
      <c r="G337" s="201"/>
      <c r="H337" s="116"/>
    </row>
    <row r="338" spans="2:8" s="50" customFormat="1" x14ac:dyDescent="0.3">
      <c r="B338" s="200"/>
      <c r="C338" s="200"/>
      <c r="D338" s="116"/>
      <c r="E338" s="116"/>
      <c r="F338" s="201"/>
      <c r="G338" s="201"/>
      <c r="H338" s="116"/>
    </row>
    <row r="339" spans="2:8" s="50" customFormat="1" x14ac:dyDescent="0.3">
      <c r="B339" s="200"/>
      <c r="C339" s="200"/>
      <c r="D339" s="116"/>
      <c r="E339" s="116"/>
      <c r="F339" s="201"/>
      <c r="G339" s="201"/>
      <c r="H339" s="116"/>
    </row>
    <row r="340" spans="2:8" s="50" customFormat="1" x14ac:dyDescent="0.3">
      <c r="B340" s="200"/>
      <c r="C340" s="200"/>
      <c r="D340" s="116"/>
      <c r="E340" s="116"/>
      <c r="F340" s="201"/>
      <c r="G340" s="201"/>
      <c r="H340" s="116"/>
    </row>
    <row r="341" spans="2:8" s="50" customFormat="1" x14ac:dyDescent="0.3">
      <c r="B341" s="200"/>
      <c r="C341" s="200"/>
      <c r="D341" s="116"/>
      <c r="E341" s="116"/>
      <c r="F341" s="201"/>
      <c r="G341" s="201"/>
      <c r="H341" s="116"/>
    </row>
    <row r="342" spans="2:8" s="50" customFormat="1" x14ac:dyDescent="0.3">
      <c r="B342" s="200"/>
      <c r="C342" s="200"/>
      <c r="D342" s="116"/>
      <c r="E342" s="116"/>
      <c r="F342" s="201"/>
      <c r="G342" s="201"/>
      <c r="H342" s="116"/>
    </row>
    <row r="343" spans="2:8" s="50" customFormat="1" x14ac:dyDescent="0.3">
      <c r="B343" s="200"/>
      <c r="C343" s="200"/>
      <c r="D343" s="116"/>
      <c r="E343" s="116"/>
      <c r="F343" s="201"/>
      <c r="G343" s="201"/>
      <c r="H343" s="116"/>
    </row>
    <row r="344" spans="2:8" s="50" customFormat="1" x14ac:dyDescent="0.3">
      <c r="B344" s="200"/>
      <c r="C344" s="200"/>
      <c r="D344" s="116"/>
      <c r="E344" s="116"/>
      <c r="F344" s="201"/>
      <c r="G344" s="201"/>
      <c r="H344" s="116"/>
    </row>
    <row r="345" spans="2:8" s="50" customFormat="1" x14ac:dyDescent="0.3">
      <c r="B345" s="200"/>
      <c r="C345" s="200"/>
      <c r="D345" s="116"/>
      <c r="E345" s="116"/>
      <c r="F345" s="201"/>
      <c r="G345" s="201"/>
      <c r="H345" s="116"/>
    </row>
    <row r="346" spans="2:8" s="50" customFormat="1" x14ac:dyDescent="0.3">
      <c r="B346" s="200"/>
      <c r="C346" s="200"/>
      <c r="D346" s="116"/>
      <c r="E346" s="116"/>
      <c r="F346" s="201"/>
      <c r="G346" s="201"/>
      <c r="H346" s="116"/>
    </row>
    <row r="347" spans="2:8" s="50" customFormat="1" x14ac:dyDescent="0.3">
      <c r="B347" s="200"/>
      <c r="C347" s="200"/>
      <c r="D347" s="116"/>
      <c r="E347" s="116"/>
      <c r="F347" s="201"/>
      <c r="G347" s="201"/>
      <c r="H347" s="116"/>
    </row>
    <row r="348" spans="2:8" s="50" customFormat="1" x14ac:dyDescent="0.3">
      <c r="B348" s="200"/>
      <c r="C348" s="200"/>
      <c r="D348" s="116"/>
      <c r="E348" s="116"/>
      <c r="F348" s="201"/>
      <c r="G348" s="201"/>
      <c r="H348" s="116"/>
    </row>
    <row r="349" spans="2:8" s="50" customFormat="1" x14ac:dyDescent="0.3">
      <c r="B349" s="200"/>
      <c r="C349" s="200"/>
      <c r="D349" s="116"/>
      <c r="E349" s="116"/>
      <c r="F349" s="201"/>
      <c r="G349" s="201"/>
      <c r="H349" s="116"/>
    </row>
    <row r="350" spans="2:8" s="50" customFormat="1" x14ac:dyDescent="0.3">
      <c r="B350" s="200"/>
      <c r="C350" s="200"/>
      <c r="D350" s="116"/>
      <c r="E350" s="116"/>
      <c r="F350" s="201"/>
      <c r="G350" s="201"/>
      <c r="H350" s="116"/>
    </row>
    <row r="351" spans="2:8" s="50" customFormat="1" x14ac:dyDescent="0.3">
      <c r="B351" s="200"/>
      <c r="C351" s="200"/>
      <c r="D351" s="116"/>
      <c r="E351" s="116"/>
      <c r="F351" s="201"/>
      <c r="G351" s="201"/>
      <c r="H351" s="116"/>
    </row>
    <row r="352" spans="2:8" s="50" customFormat="1" x14ac:dyDescent="0.3">
      <c r="B352" s="200"/>
      <c r="C352" s="200"/>
      <c r="D352" s="116"/>
      <c r="E352" s="116"/>
      <c r="F352" s="201"/>
      <c r="G352" s="201"/>
      <c r="H352" s="116"/>
    </row>
    <row r="353" spans="2:8" s="50" customFormat="1" x14ac:dyDescent="0.3">
      <c r="B353" s="200"/>
      <c r="C353" s="200"/>
      <c r="D353" s="116"/>
      <c r="E353" s="116"/>
      <c r="F353" s="201"/>
      <c r="G353" s="201"/>
      <c r="H353" s="116"/>
    </row>
    <row r="354" spans="2:8" s="50" customFormat="1" x14ac:dyDescent="0.3">
      <c r="B354" s="200"/>
      <c r="C354" s="200"/>
      <c r="D354" s="116"/>
      <c r="E354" s="116"/>
      <c r="F354" s="201"/>
      <c r="G354" s="201"/>
      <c r="H354" s="116"/>
    </row>
    <row r="355" spans="2:8" s="50" customFormat="1" x14ac:dyDescent="0.3">
      <c r="B355" s="200"/>
      <c r="C355" s="200"/>
      <c r="D355" s="116"/>
      <c r="E355" s="116"/>
      <c r="F355" s="201"/>
      <c r="G355" s="201"/>
      <c r="H355" s="116"/>
    </row>
    <row r="356" spans="2:8" s="50" customFormat="1" x14ac:dyDescent="0.3">
      <c r="B356" s="200"/>
      <c r="C356" s="200"/>
      <c r="D356" s="116"/>
      <c r="E356" s="116"/>
      <c r="F356" s="201"/>
      <c r="G356" s="201"/>
      <c r="H356" s="116"/>
    </row>
    <row r="357" spans="2:8" s="50" customFormat="1" x14ac:dyDescent="0.3">
      <c r="B357" s="200"/>
      <c r="C357" s="200"/>
      <c r="D357" s="116"/>
      <c r="E357" s="116"/>
      <c r="F357" s="201"/>
      <c r="G357" s="201"/>
      <c r="H357" s="116"/>
    </row>
    <row r="358" spans="2:8" s="50" customFormat="1" x14ac:dyDescent="0.3">
      <c r="B358" s="200"/>
      <c r="C358" s="200"/>
      <c r="D358" s="116"/>
      <c r="E358" s="116"/>
      <c r="F358" s="201"/>
      <c r="G358" s="201"/>
      <c r="H358" s="116"/>
    </row>
    <row r="359" spans="2:8" s="50" customFormat="1" x14ac:dyDescent="0.3">
      <c r="B359" s="200"/>
      <c r="C359" s="200"/>
      <c r="D359" s="116"/>
      <c r="E359" s="116"/>
      <c r="F359" s="201"/>
      <c r="G359" s="201"/>
      <c r="H359" s="116"/>
    </row>
    <row r="360" spans="2:8" s="50" customFormat="1" x14ac:dyDescent="0.3">
      <c r="B360" s="200"/>
      <c r="C360" s="200"/>
      <c r="D360" s="116"/>
      <c r="E360" s="116"/>
      <c r="F360" s="201"/>
      <c r="G360" s="201"/>
      <c r="H360" s="116"/>
    </row>
    <row r="361" spans="2:8" s="50" customFormat="1" x14ac:dyDescent="0.3">
      <c r="B361" s="200"/>
      <c r="C361" s="200"/>
      <c r="D361" s="116"/>
      <c r="E361" s="116"/>
      <c r="F361" s="201"/>
      <c r="G361" s="201"/>
      <c r="H361" s="116"/>
    </row>
    <row r="362" spans="2:8" s="50" customFormat="1" x14ac:dyDescent="0.3">
      <c r="B362" s="200"/>
      <c r="C362" s="200"/>
      <c r="D362" s="116"/>
      <c r="E362" s="116"/>
      <c r="F362" s="201"/>
      <c r="G362" s="201"/>
      <c r="H362" s="116"/>
    </row>
    <row r="363" spans="2:8" s="50" customFormat="1" x14ac:dyDescent="0.3">
      <c r="B363" s="200"/>
      <c r="C363" s="200"/>
      <c r="D363" s="116"/>
      <c r="E363" s="116"/>
      <c r="F363" s="201"/>
      <c r="G363" s="201"/>
      <c r="H363" s="116"/>
    </row>
    <row r="364" spans="2:8" s="50" customFormat="1" x14ac:dyDescent="0.3">
      <c r="B364" s="200"/>
      <c r="C364" s="200"/>
      <c r="D364" s="116"/>
      <c r="E364" s="116"/>
      <c r="F364" s="201"/>
      <c r="G364" s="201"/>
      <c r="H364" s="116"/>
    </row>
    <row r="365" spans="2:8" s="50" customFormat="1" x14ac:dyDescent="0.3">
      <c r="B365" s="200"/>
      <c r="C365" s="200"/>
      <c r="D365" s="116"/>
      <c r="E365" s="116"/>
      <c r="F365" s="201"/>
      <c r="G365" s="201"/>
      <c r="H365" s="116"/>
    </row>
    <row r="366" spans="2:8" s="50" customFormat="1" x14ac:dyDescent="0.3">
      <c r="B366" s="200"/>
      <c r="C366" s="200"/>
      <c r="D366" s="116"/>
      <c r="E366" s="116"/>
      <c r="F366" s="201"/>
      <c r="G366" s="201"/>
      <c r="H366" s="116"/>
    </row>
    <row r="367" spans="2:8" s="50" customFormat="1" x14ac:dyDescent="0.3">
      <c r="B367" s="200"/>
      <c r="C367" s="200"/>
      <c r="D367" s="116"/>
      <c r="E367" s="116"/>
      <c r="F367" s="201"/>
      <c r="G367" s="201"/>
      <c r="H367" s="116"/>
    </row>
    <row r="368" spans="2:8" s="50" customFormat="1" x14ac:dyDescent="0.3">
      <c r="B368" s="200"/>
      <c r="C368" s="200"/>
      <c r="D368" s="116"/>
      <c r="E368" s="116"/>
      <c r="F368" s="201"/>
      <c r="G368" s="201"/>
      <c r="H368" s="116"/>
    </row>
    <row r="369" spans="2:8" s="50" customFormat="1" x14ac:dyDescent="0.3">
      <c r="B369" s="200"/>
      <c r="C369" s="200"/>
      <c r="D369" s="116"/>
      <c r="E369" s="116"/>
      <c r="F369" s="201"/>
      <c r="G369" s="201"/>
      <c r="H369" s="116"/>
    </row>
    <row r="370" spans="2:8" s="50" customFormat="1" x14ac:dyDescent="0.3">
      <c r="B370" s="200"/>
      <c r="C370" s="200"/>
      <c r="D370" s="116"/>
      <c r="E370" s="116"/>
      <c r="F370" s="201"/>
      <c r="G370" s="201"/>
      <c r="H370" s="116"/>
    </row>
    <row r="371" spans="2:8" s="50" customFormat="1" x14ac:dyDescent="0.3">
      <c r="B371" s="200"/>
      <c r="C371" s="200"/>
      <c r="D371" s="116"/>
      <c r="E371" s="116"/>
      <c r="F371" s="201"/>
      <c r="G371" s="201"/>
      <c r="H371" s="116"/>
    </row>
    <row r="372" spans="2:8" s="50" customFormat="1" x14ac:dyDescent="0.3">
      <c r="B372" s="200"/>
      <c r="C372" s="200"/>
      <c r="D372" s="116"/>
      <c r="E372" s="116"/>
      <c r="F372" s="201"/>
      <c r="G372" s="201"/>
      <c r="H372" s="116"/>
    </row>
    <row r="373" spans="2:8" s="50" customFormat="1" x14ac:dyDescent="0.3">
      <c r="B373" s="200"/>
      <c r="C373" s="200"/>
      <c r="D373" s="116"/>
      <c r="E373" s="116"/>
      <c r="F373" s="201"/>
      <c r="G373" s="201"/>
      <c r="H373" s="116"/>
    </row>
    <row r="374" spans="2:8" s="50" customFormat="1" x14ac:dyDescent="0.3">
      <c r="B374" s="200"/>
      <c r="C374" s="200"/>
      <c r="D374" s="116"/>
      <c r="E374" s="116"/>
      <c r="F374" s="201"/>
      <c r="G374" s="201"/>
      <c r="H374" s="116"/>
    </row>
    <row r="375" spans="2:8" s="50" customFormat="1" x14ac:dyDescent="0.3">
      <c r="B375" s="200"/>
      <c r="C375" s="200"/>
      <c r="D375" s="116"/>
      <c r="E375" s="116"/>
      <c r="F375" s="201"/>
      <c r="G375" s="201"/>
      <c r="H375" s="116"/>
    </row>
    <row r="376" spans="2:8" s="50" customFormat="1" x14ac:dyDescent="0.3">
      <c r="B376" s="200"/>
      <c r="C376" s="200"/>
      <c r="D376" s="116"/>
      <c r="E376" s="116"/>
      <c r="F376" s="201"/>
      <c r="G376" s="201"/>
      <c r="H376" s="116"/>
    </row>
    <row r="377" spans="2:8" s="50" customFormat="1" x14ac:dyDescent="0.3">
      <c r="B377" s="200"/>
      <c r="C377" s="200"/>
      <c r="D377" s="116"/>
      <c r="E377" s="116"/>
      <c r="F377" s="201"/>
      <c r="G377" s="201"/>
      <c r="H377" s="116"/>
    </row>
    <row r="378" spans="2:8" s="50" customFormat="1" x14ac:dyDescent="0.3">
      <c r="B378" s="200"/>
      <c r="C378" s="200"/>
      <c r="D378" s="116"/>
      <c r="E378" s="116"/>
      <c r="F378" s="201"/>
      <c r="G378" s="201"/>
      <c r="H378" s="116"/>
    </row>
    <row r="379" spans="2:8" s="50" customFormat="1" x14ac:dyDescent="0.3">
      <c r="B379" s="200"/>
      <c r="C379" s="200"/>
      <c r="D379" s="116"/>
      <c r="E379" s="116"/>
      <c r="F379" s="201"/>
      <c r="G379" s="201"/>
      <c r="H379" s="116"/>
    </row>
    <row r="380" spans="2:8" s="50" customFormat="1" x14ac:dyDescent="0.3">
      <c r="B380" s="200"/>
      <c r="C380" s="200"/>
      <c r="D380" s="116"/>
      <c r="E380" s="116"/>
      <c r="F380" s="201"/>
      <c r="G380" s="201"/>
      <c r="H380" s="116"/>
    </row>
    <row r="381" spans="2:8" s="50" customFormat="1" x14ac:dyDescent="0.3">
      <c r="B381" s="200"/>
      <c r="C381" s="200"/>
      <c r="D381" s="116"/>
      <c r="E381" s="116"/>
      <c r="F381" s="201"/>
      <c r="G381" s="201"/>
      <c r="H381" s="116"/>
    </row>
    <row r="382" spans="2:8" s="50" customFormat="1" x14ac:dyDescent="0.3">
      <c r="B382" s="200"/>
      <c r="C382" s="200"/>
      <c r="D382" s="116"/>
      <c r="E382" s="116"/>
      <c r="F382" s="201"/>
      <c r="G382" s="201"/>
      <c r="H382" s="116"/>
    </row>
    <row r="383" spans="2:8" s="50" customFormat="1" x14ac:dyDescent="0.3">
      <c r="B383" s="200"/>
      <c r="C383" s="200"/>
      <c r="D383" s="116"/>
      <c r="E383" s="116"/>
      <c r="F383" s="201"/>
      <c r="G383" s="201"/>
      <c r="H383" s="116"/>
    </row>
    <row r="384" spans="2:8" s="50" customFormat="1" x14ac:dyDescent="0.3">
      <c r="B384" s="200"/>
      <c r="C384" s="200"/>
      <c r="D384" s="116"/>
      <c r="E384" s="116"/>
      <c r="F384" s="201"/>
      <c r="G384" s="201"/>
      <c r="H384" s="116"/>
    </row>
    <row r="385" spans="2:8" s="50" customFormat="1" x14ac:dyDescent="0.3">
      <c r="B385" s="200"/>
      <c r="C385" s="200"/>
      <c r="D385" s="116"/>
      <c r="E385" s="116"/>
      <c r="F385" s="201"/>
      <c r="G385" s="201"/>
      <c r="H385" s="116"/>
    </row>
    <row r="386" spans="2:8" s="50" customFormat="1" x14ac:dyDescent="0.3">
      <c r="B386" s="200"/>
      <c r="C386" s="200"/>
      <c r="D386" s="116"/>
      <c r="E386" s="116"/>
      <c r="F386" s="201"/>
      <c r="G386" s="201"/>
      <c r="H386" s="116"/>
    </row>
    <row r="387" spans="2:8" s="50" customFormat="1" x14ac:dyDescent="0.3">
      <c r="B387" s="200"/>
      <c r="C387" s="200"/>
      <c r="D387" s="116"/>
      <c r="E387" s="116"/>
      <c r="F387" s="201"/>
      <c r="G387" s="201"/>
      <c r="H387" s="116"/>
    </row>
    <row r="388" spans="2:8" s="50" customFormat="1" x14ac:dyDescent="0.3">
      <c r="B388" s="200"/>
      <c r="C388" s="200"/>
      <c r="D388" s="116"/>
      <c r="E388" s="116"/>
      <c r="F388" s="201"/>
      <c r="G388" s="201"/>
      <c r="H388" s="116"/>
    </row>
    <row r="389" spans="2:8" s="50" customFormat="1" x14ac:dyDescent="0.3">
      <c r="B389" s="200"/>
      <c r="C389" s="200"/>
      <c r="D389" s="116"/>
      <c r="E389" s="116"/>
      <c r="F389" s="201"/>
      <c r="G389" s="201"/>
      <c r="H389" s="116"/>
    </row>
    <row r="390" spans="2:8" s="50" customFormat="1" x14ac:dyDescent="0.3">
      <c r="B390" s="200"/>
      <c r="C390" s="200"/>
      <c r="D390" s="116"/>
      <c r="E390" s="116"/>
      <c r="F390" s="201"/>
      <c r="G390" s="201"/>
      <c r="H390" s="116"/>
    </row>
    <row r="391" spans="2:8" s="50" customFormat="1" x14ac:dyDescent="0.3">
      <c r="B391" s="200"/>
      <c r="C391" s="200"/>
      <c r="D391" s="116"/>
      <c r="E391" s="116"/>
      <c r="F391" s="201"/>
      <c r="G391" s="201"/>
      <c r="H391" s="116"/>
    </row>
    <row r="392" spans="2:8" s="50" customFormat="1" x14ac:dyDescent="0.3">
      <c r="B392" s="200"/>
      <c r="C392" s="200"/>
      <c r="D392" s="116"/>
      <c r="E392" s="116"/>
      <c r="F392" s="201"/>
      <c r="G392" s="201"/>
      <c r="H392" s="116"/>
    </row>
    <row r="393" spans="2:8" s="50" customFormat="1" x14ac:dyDescent="0.3">
      <c r="B393" s="200"/>
      <c r="C393" s="200"/>
      <c r="D393" s="116"/>
      <c r="E393" s="116"/>
      <c r="F393" s="201"/>
      <c r="G393" s="201"/>
      <c r="H393" s="116"/>
    </row>
    <row r="394" spans="2:8" s="50" customFormat="1" x14ac:dyDescent="0.3">
      <c r="B394" s="200"/>
      <c r="C394" s="200"/>
      <c r="D394" s="116"/>
      <c r="E394" s="116"/>
      <c r="F394" s="201"/>
      <c r="G394" s="201"/>
      <c r="H394" s="116"/>
    </row>
    <row r="395" spans="2:8" s="50" customFormat="1" x14ac:dyDescent="0.3">
      <c r="B395" s="200"/>
      <c r="C395" s="200"/>
      <c r="D395" s="116"/>
      <c r="E395" s="116"/>
      <c r="F395" s="201"/>
      <c r="G395" s="201"/>
      <c r="H395" s="116"/>
    </row>
    <row r="396" spans="2:8" s="50" customFormat="1" x14ac:dyDescent="0.3">
      <c r="B396" s="200"/>
      <c r="C396" s="200"/>
      <c r="D396" s="116"/>
      <c r="E396" s="116"/>
      <c r="F396" s="201"/>
      <c r="G396" s="201"/>
      <c r="H396" s="116"/>
    </row>
    <row r="397" spans="2:8" s="50" customFormat="1" x14ac:dyDescent="0.3">
      <c r="B397" s="200"/>
      <c r="C397" s="200"/>
      <c r="D397" s="116"/>
      <c r="E397" s="116"/>
      <c r="F397" s="201"/>
      <c r="G397" s="201"/>
      <c r="H397" s="116"/>
    </row>
    <row r="398" spans="2:8" s="50" customFormat="1" x14ac:dyDescent="0.3">
      <c r="B398" s="200"/>
      <c r="C398" s="200"/>
      <c r="D398" s="116"/>
      <c r="E398" s="116"/>
      <c r="F398" s="201"/>
      <c r="G398" s="201"/>
      <c r="H398" s="116"/>
    </row>
    <row r="399" spans="2:8" s="50" customFormat="1" x14ac:dyDescent="0.3">
      <c r="B399" s="200"/>
      <c r="C399" s="200"/>
      <c r="D399" s="116"/>
      <c r="E399" s="116"/>
      <c r="F399" s="201"/>
      <c r="G399" s="201"/>
      <c r="H399" s="116"/>
    </row>
    <row r="400" spans="2:8" s="50" customFormat="1" x14ac:dyDescent="0.3">
      <c r="B400" s="200"/>
      <c r="C400" s="200"/>
      <c r="D400" s="116"/>
      <c r="E400" s="116"/>
      <c r="F400" s="201"/>
      <c r="G400" s="201"/>
      <c r="H400" s="116"/>
    </row>
    <row r="401" spans="2:8" s="50" customFormat="1" x14ac:dyDescent="0.3">
      <c r="B401" s="200"/>
      <c r="C401" s="200"/>
      <c r="D401" s="116"/>
      <c r="E401" s="116"/>
      <c r="F401" s="201"/>
      <c r="G401" s="201"/>
      <c r="H401" s="116"/>
    </row>
    <row r="402" spans="2:8" s="50" customFormat="1" x14ac:dyDescent="0.3">
      <c r="B402" s="200"/>
      <c r="C402" s="200"/>
      <c r="D402" s="116"/>
      <c r="E402" s="116"/>
      <c r="F402" s="201"/>
      <c r="G402" s="201"/>
      <c r="H402" s="116"/>
    </row>
    <row r="403" spans="2:8" s="50" customFormat="1" x14ac:dyDescent="0.3">
      <c r="B403" s="200"/>
      <c r="C403" s="200"/>
      <c r="D403" s="116"/>
      <c r="E403" s="116"/>
      <c r="F403" s="201"/>
      <c r="G403" s="201"/>
      <c r="H403" s="116"/>
    </row>
    <row r="404" spans="2:8" s="50" customFormat="1" x14ac:dyDescent="0.3">
      <c r="B404" s="200"/>
      <c r="C404" s="200"/>
      <c r="D404" s="116"/>
      <c r="E404" s="116"/>
      <c r="F404" s="201"/>
      <c r="G404" s="201"/>
      <c r="H404" s="116"/>
    </row>
    <row r="405" spans="2:8" s="50" customFormat="1" x14ac:dyDescent="0.3">
      <c r="B405" s="200"/>
      <c r="C405" s="200"/>
      <c r="D405" s="116"/>
      <c r="E405" s="116"/>
      <c r="F405" s="201"/>
      <c r="G405" s="201"/>
      <c r="H405" s="116"/>
    </row>
    <row r="406" spans="2:8" s="50" customFormat="1" x14ac:dyDescent="0.3">
      <c r="B406" s="200"/>
      <c r="C406" s="200"/>
      <c r="D406" s="116"/>
      <c r="E406" s="116"/>
      <c r="F406" s="201"/>
      <c r="G406" s="201"/>
      <c r="H406" s="116"/>
    </row>
    <row r="407" spans="2:8" s="50" customFormat="1" x14ac:dyDescent="0.3">
      <c r="B407" s="200"/>
      <c r="C407" s="200"/>
      <c r="D407" s="116"/>
      <c r="E407" s="116"/>
      <c r="F407" s="201"/>
      <c r="G407" s="201"/>
      <c r="H407" s="116"/>
    </row>
    <row r="408" spans="2:8" s="50" customFormat="1" x14ac:dyDescent="0.3">
      <c r="B408" s="200"/>
      <c r="C408" s="200"/>
      <c r="D408" s="116"/>
      <c r="E408" s="116"/>
      <c r="F408" s="201"/>
      <c r="G408" s="201"/>
      <c r="H408" s="116"/>
    </row>
    <row r="409" spans="2:8" s="50" customFormat="1" x14ac:dyDescent="0.3">
      <c r="B409" s="200"/>
      <c r="C409" s="200"/>
      <c r="D409" s="116"/>
      <c r="E409" s="116"/>
      <c r="F409" s="201"/>
      <c r="G409" s="201"/>
      <c r="H409" s="116"/>
    </row>
    <row r="410" spans="2:8" s="50" customFormat="1" x14ac:dyDescent="0.3">
      <c r="B410" s="200"/>
      <c r="C410" s="200"/>
      <c r="D410" s="116"/>
      <c r="E410" s="116"/>
      <c r="F410" s="201"/>
      <c r="G410" s="201"/>
      <c r="H410" s="116"/>
    </row>
    <row r="411" spans="2:8" s="50" customFormat="1" x14ac:dyDescent="0.3">
      <c r="B411" s="200"/>
      <c r="C411" s="200"/>
      <c r="D411" s="116"/>
      <c r="E411" s="116"/>
      <c r="F411" s="201"/>
      <c r="G411" s="201"/>
      <c r="H411" s="116"/>
    </row>
    <row r="412" spans="2:8" s="50" customFormat="1" x14ac:dyDescent="0.3">
      <c r="B412" s="200"/>
      <c r="C412" s="200"/>
      <c r="D412" s="116"/>
      <c r="E412" s="116"/>
      <c r="F412" s="201"/>
      <c r="G412" s="201"/>
      <c r="H412" s="116"/>
    </row>
    <row r="413" spans="2:8" s="50" customFormat="1" x14ac:dyDescent="0.3">
      <c r="B413" s="200"/>
      <c r="C413" s="200"/>
      <c r="D413" s="116"/>
      <c r="E413" s="116"/>
      <c r="F413" s="201"/>
      <c r="G413" s="201"/>
      <c r="H413" s="116"/>
    </row>
    <row r="414" spans="2:8" s="50" customFormat="1" x14ac:dyDescent="0.3">
      <c r="B414" s="200"/>
      <c r="C414" s="200"/>
      <c r="D414" s="116"/>
      <c r="E414" s="116"/>
      <c r="F414" s="201"/>
      <c r="G414" s="201"/>
      <c r="H414" s="116"/>
    </row>
    <row r="415" spans="2:8" s="50" customFormat="1" x14ac:dyDescent="0.3">
      <c r="B415" s="200"/>
      <c r="C415" s="200"/>
      <c r="D415" s="116"/>
      <c r="E415" s="116"/>
      <c r="F415" s="201"/>
      <c r="G415" s="201"/>
      <c r="H415" s="116"/>
    </row>
    <row r="416" spans="2:8" s="50" customFormat="1" x14ac:dyDescent="0.3">
      <c r="B416" s="200"/>
      <c r="C416" s="200"/>
      <c r="D416" s="116"/>
      <c r="E416" s="116"/>
      <c r="F416" s="201"/>
      <c r="G416" s="201"/>
      <c r="H416" s="116"/>
    </row>
    <row r="417" spans="2:8" s="50" customFormat="1" x14ac:dyDescent="0.3">
      <c r="B417" s="200"/>
      <c r="C417" s="200"/>
      <c r="D417" s="116"/>
      <c r="E417" s="116"/>
      <c r="F417" s="201"/>
      <c r="G417" s="201"/>
      <c r="H417" s="116"/>
    </row>
    <row r="418" spans="2:8" s="50" customFormat="1" x14ac:dyDescent="0.3">
      <c r="B418" s="200"/>
      <c r="C418" s="200"/>
      <c r="D418" s="116"/>
      <c r="E418" s="116"/>
      <c r="F418" s="201"/>
      <c r="G418" s="201"/>
      <c r="H418" s="116"/>
    </row>
    <row r="419" spans="2:8" s="50" customFormat="1" x14ac:dyDescent="0.3">
      <c r="B419" s="200"/>
      <c r="C419" s="200"/>
      <c r="D419" s="116"/>
      <c r="E419" s="116"/>
      <c r="F419" s="201"/>
      <c r="G419" s="201"/>
      <c r="H419" s="116"/>
    </row>
    <row r="420" spans="2:8" s="50" customFormat="1" x14ac:dyDescent="0.3">
      <c r="B420" s="200"/>
      <c r="C420" s="200"/>
      <c r="D420" s="116"/>
      <c r="E420" s="116"/>
      <c r="F420" s="201"/>
      <c r="G420" s="201"/>
      <c r="H420" s="116"/>
    </row>
    <row r="421" spans="2:8" s="50" customFormat="1" x14ac:dyDescent="0.3">
      <c r="B421" s="200"/>
      <c r="C421" s="200"/>
      <c r="D421" s="116"/>
      <c r="E421" s="116"/>
      <c r="F421" s="201"/>
      <c r="G421" s="201"/>
      <c r="H421" s="116"/>
    </row>
    <row r="422" spans="2:8" s="50" customFormat="1" x14ac:dyDescent="0.3">
      <c r="B422" s="200"/>
      <c r="C422" s="200"/>
      <c r="D422" s="116"/>
      <c r="E422" s="116"/>
      <c r="F422" s="201"/>
      <c r="G422" s="201"/>
      <c r="H422" s="116"/>
    </row>
    <row r="423" spans="2:8" s="50" customFormat="1" x14ac:dyDescent="0.3">
      <c r="B423" s="200"/>
      <c r="C423" s="200"/>
      <c r="D423" s="116"/>
      <c r="E423" s="116"/>
      <c r="F423" s="201"/>
      <c r="G423" s="201"/>
      <c r="H423" s="116"/>
    </row>
    <row r="424" spans="2:8" s="50" customFormat="1" x14ac:dyDescent="0.3">
      <c r="B424" s="200"/>
      <c r="C424" s="200"/>
      <c r="D424" s="116"/>
      <c r="E424" s="116"/>
      <c r="F424" s="201"/>
      <c r="G424" s="201"/>
      <c r="H424" s="116"/>
    </row>
    <row r="425" spans="2:8" s="50" customFormat="1" x14ac:dyDescent="0.3">
      <c r="B425" s="200"/>
      <c r="C425" s="200"/>
      <c r="D425" s="116"/>
      <c r="E425" s="116"/>
      <c r="F425" s="201"/>
      <c r="G425" s="201"/>
      <c r="H425" s="116"/>
    </row>
    <row r="426" spans="2:8" s="50" customFormat="1" x14ac:dyDescent="0.3">
      <c r="B426" s="200"/>
      <c r="C426" s="200"/>
      <c r="D426" s="116"/>
      <c r="E426" s="116"/>
      <c r="F426" s="201"/>
      <c r="G426" s="201"/>
      <c r="H426" s="116"/>
    </row>
    <row r="427" spans="2:8" s="50" customFormat="1" x14ac:dyDescent="0.3">
      <c r="B427" s="200"/>
      <c r="C427" s="200"/>
      <c r="D427" s="116"/>
      <c r="E427" s="116"/>
      <c r="F427" s="201"/>
      <c r="G427" s="201"/>
      <c r="H427" s="116"/>
    </row>
    <row r="428" spans="2:8" s="50" customFormat="1" x14ac:dyDescent="0.3">
      <c r="B428" s="200"/>
      <c r="C428" s="200"/>
      <c r="D428" s="116"/>
      <c r="E428" s="116"/>
      <c r="F428" s="201"/>
      <c r="G428" s="201"/>
      <c r="H428" s="116"/>
    </row>
    <row r="429" spans="2:8" s="50" customFormat="1" x14ac:dyDescent="0.3">
      <c r="B429" s="200"/>
      <c r="C429" s="200"/>
      <c r="D429" s="116"/>
      <c r="E429" s="116"/>
      <c r="F429" s="201"/>
      <c r="G429" s="201"/>
      <c r="H429" s="116"/>
    </row>
    <row r="430" spans="2:8" s="50" customFormat="1" x14ac:dyDescent="0.3">
      <c r="B430" s="200"/>
      <c r="C430" s="200"/>
      <c r="D430" s="116"/>
      <c r="E430" s="116"/>
      <c r="F430" s="201"/>
      <c r="G430" s="201"/>
      <c r="H430" s="116"/>
    </row>
    <row r="431" spans="2:8" s="50" customFormat="1" x14ac:dyDescent="0.3">
      <c r="B431" s="200"/>
      <c r="C431" s="200"/>
      <c r="D431" s="116"/>
      <c r="E431" s="116"/>
      <c r="F431" s="201"/>
      <c r="G431" s="201"/>
      <c r="H431" s="116"/>
    </row>
    <row r="432" spans="2:8" s="50" customFormat="1" x14ac:dyDescent="0.3">
      <c r="B432" s="200"/>
      <c r="C432" s="200"/>
      <c r="D432" s="116"/>
      <c r="E432" s="116"/>
      <c r="F432" s="201"/>
      <c r="G432" s="201"/>
      <c r="H432" s="116"/>
    </row>
    <row r="433" spans="2:8" s="50" customFormat="1" x14ac:dyDescent="0.3">
      <c r="B433" s="200"/>
      <c r="C433" s="200"/>
      <c r="D433" s="116"/>
      <c r="E433" s="116"/>
      <c r="F433" s="201"/>
      <c r="G433" s="201"/>
      <c r="H433" s="116"/>
    </row>
    <row r="434" spans="2:8" s="50" customFormat="1" x14ac:dyDescent="0.3">
      <c r="B434" s="200"/>
      <c r="C434" s="200"/>
      <c r="D434" s="116"/>
      <c r="E434" s="116"/>
      <c r="F434" s="201"/>
      <c r="G434" s="201"/>
      <c r="H434" s="116"/>
    </row>
    <row r="435" spans="2:8" s="50" customFormat="1" x14ac:dyDescent="0.3">
      <c r="B435" s="200"/>
      <c r="C435" s="200"/>
      <c r="D435" s="116"/>
      <c r="E435" s="116"/>
      <c r="F435" s="201"/>
      <c r="G435" s="201"/>
      <c r="H435" s="116"/>
    </row>
    <row r="436" spans="2:8" s="50" customFormat="1" x14ac:dyDescent="0.3">
      <c r="B436" s="200"/>
      <c r="C436" s="200"/>
      <c r="D436" s="116"/>
      <c r="E436" s="116"/>
      <c r="F436" s="201"/>
      <c r="G436" s="201"/>
      <c r="H436" s="116"/>
    </row>
    <row r="437" spans="2:8" s="50" customFormat="1" x14ac:dyDescent="0.3">
      <c r="B437" s="200"/>
      <c r="C437" s="200"/>
      <c r="D437" s="116"/>
      <c r="E437" s="116"/>
      <c r="F437" s="201"/>
      <c r="G437" s="201"/>
      <c r="H437" s="116"/>
    </row>
    <row r="438" spans="2:8" s="50" customFormat="1" x14ac:dyDescent="0.3">
      <c r="B438" s="200"/>
      <c r="C438" s="200"/>
      <c r="D438" s="116"/>
      <c r="E438" s="116"/>
      <c r="F438" s="201"/>
      <c r="G438" s="201"/>
      <c r="H438" s="116"/>
    </row>
    <row r="439" spans="2:8" s="50" customFormat="1" x14ac:dyDescent="0.3">
      <c r="B439" s="200"/>
      <c r="C439" s="200"/>
      <c r="D439" s="116"/>
      <c r="E439" s="116"/>
      <c r="F439" s="201"/>
      <c r="G439" s="201"/>
      <c r="H439" s="116"/>
    </row>
    <row r="440" spans="2:8" s="50" customFormat="1" x14ac:dyDescent="0.3">
      <c r="B440" s="200"/>
      <c r="C440" s="200"/>
      <c r="D440" s="116"/>
      <c r="E440" s="116"/>
      <c r="F440" s="201"/>
      <c r="G440" s="201"/>
      <c r="H440" s="116"/>
    </row>
    <row r="441" spans="2:8" s="50" customFormat="1" x14ac:dyDescent="0.3">
      <c r="B441" s="200"/>
      <c r="C441" s="200"/>
      <c r="D441" s="116"/>
      <c r="E441" s="116"/>
      <c r="F441" s="201"/>
      <c r="G441" s="201"/>
      <c r="H441" s="116"/>
    </row>
    <row r="442" spans="2:8" s="50" customFormat="1" x14ac:dyDescent="0.3">
      <c r="B442" s="200"/>
      <c r="C442" s="200"/>
      <c r="D442" s="116"/>
      <c r="E442" s="116"/>
      <c r="F442" s="201"/>
      <c r="G442" s="201"/>
      <c r="H442" s="116"/>
    </row>
    <row r="443" spans="2:8" s="50" customFormat="1" x14ac:dyDescent="0.3">
      <c r="B443" s="200"/>
      <c r="C443" s="200"/>
      <c r="D443" s="116"/>
      <c r="E443" s="116"/>
      <c r="F443" s="201"/>
      <c r="G443" s="201"/>
      <c r="H443" s="116"/>
    </row>
    <row r="444" spans="2:8" s="50" customFormat="1" x14ac:dyDescent="0.3">
      <c r="B444" s="200"/>
      <c r="C444" s="200"/>
      <c r="D444" s="116"/>
      <c r="E444" s="116"/>
      <c r="F444" s="201"/>
      <c r="G444" s="201"/>
      <c r="H444" s="116"/>
    </row>
    <row r="445" spans="2:8" s="50" customFormat="1" x14ac:dyDescent="0.3">
      <c r="B445" s="200"/>
      <c r="C445" s="200"/>
      <c r="D445" s="116"/>
      <c r="E445" s="116"/>
      <c r="F445" s="201"/>
      <c r="G445" s="201"/>
      <c r="H445" s="116"/>
    </row>
    <row r="446" spans="2:8" s="50" customFormat="1" x14ac:dyDescent="0.3">
      <c r="B446" s="200"/>
      <c r="C446" s="200"/>
      <c r="D446" s="116"/>
      <c r="E446" s="116"/>
      <c r="F446" s="201"/>
      <c r="G446" s="201"/>
      <c r="H446" s="116"/>
    </row>
    <row r="447" spans="2:8" s="50" customFormat="1" x14ac:dyDescent="0.3">
      <c r="B447" s="200"/>
      <c r="C447" s="200"/>
      <c r="D447" s="116"/>
      <c r="E447" s="116"/>
      <c r="F447" s="201"/>
      <c r="G447" s="201"/>
      <c r="H447" s="116"/>
    </row>
    <row r="448" spans="2:8" s="50" customFormat="1" x14ac:dyDescent="0.3">
      <c r="B448" s="200"/>
      <c r="C448" s="200"/>
      <c r="D448" s="116"/>
      <c r="E448" s="116"/>
      <c r="F448" s="201"/>
      <c r="G448" s="201"/>
      <c r="H448" s="116"/>
    </row>
    <row r="449" spans="2:8" s="50" customFormat="1" x14ac:dyDescent="0.3">
      <c r="B449" s="200"/>
      <c r="C449" s="200"/>
      <c r="D449" s="116"/>
      <c r="E449" s="116"/>
      <c r="F449" s="201"/>
      <c r="G449" s="201"/>
      <c r="H449" s="116"/>
    </row>
    <row r="450" spans="2:8" s="50" customFormat="1" x14ac:dyDescent="0.3">
      <c r="B450" s="200"/>
      <c r="C450" s="200"/>
      <c r="D450" s="116"/>
      <c r="E450" s="116"/>
      <c r="F450" s="201"/>
      <c r="G450" s="201"/>
      <c r="H450" s="116"/>
    </row>
    <row r="451" spans="2:8" s="50" customFormat="1" x14ac:dyDescent="0.3">
      <c r="B451" s="200"/>
      <c r="C451" s="200"/>
      <c r="D451" s="116"/>
      <c r="E451" s="116"/>
      <c r="F451" s="201"/>
      <c r="G451" s="201"/>
      <c r="H451" s="116"/>
    </row>
    <row r="452" spans="2:8" s="50" customFormat="1" x14ac:dyDescent="0.3">
      <c r="B452" s="200"/>
      <c r="C452" s="200"/>
      <c r="D452" s="116"/>
      <c r="E452" s="116"/>
      <c r="F452" s="201"/>
      <c r="G452" s="201"/>
      <c r="H452" s="116"/>
    </row>
    <row r="453" spans="2:8" s="50" customFormat="1" x14ac:dyDescent="0.3">
      <c r="B453" s="200"/>
      <c r="C453" s="200"/>
      <c r="D453" s="116"/>
      <c r="E453" s="116"/>
      <c r="F453" s="201"/>
      <c r="G453" s="201"/>
      <c r="H453" s="116"/>
    </row>
    <row r="454" spans="2:8" s="50" customFormat="1" x14ac:dyDescent="0.3">
      <c r="B454" s="200"/>
      <c r="C454" s="200"/>
      <c r="D454" s="116"/>
      <c r="E454" s="116"/>
      <c r="F454" s="201"/>
      <c r="G454" s="201"/>
      <c r="H454" s="116"/>
    </row>
    <row r="455" spans="2:8" s="50" customFormat="1" x14ac:dyDescent="0.3">
      <c r="B455" s="200"/>
      <c r="C455" s="200"/>
      <c r="D455" s="116"/>
      <c r="E455" s="116"/>
      <c r="F455" s="201"/>
      <c r="G455" s="201"/>
      <c r="H455" s="116"/>
    </row>
    <row r="456" spans="2:8" s="50" customFormat="1" x14ac:dyDescent="0.3">
      <c r="B456" s="200"/>
      <c r="C456" s="200"/>
      <c r="D456" s="116"/>
      <c r="E456" s="116"/>
      <c r="F456" s="201"/>
      <c r="G456" s="201"/>
      <c r="H456" s="116"/>
    </row>
    <row r="457" spans="2:8" s="50" customFormat="1" x14ac:dyDescent="0.3">
      <c r="B457" s="200"/>
      <c r="C457" s="200"/>
      <c r="D457" s="116"/>
      <c r="E457" s="116"/>
      <c r="F457" s="201"/>
      <c r="G457" s="201"/>
      <c r="H457" s="116"/>
    </row>
    <row r="458" spans="2:8" s="50" customFormat="1" x14ac:dyDescent="0.3">
      <c r="B458" s="200"/>
      <c r="C458" s="200"/>
      <c r="D458" s="116"/>
      <c r="E458" s="116"/>
      <c r="F458" s="201"/>
      <c r="G458" s="201"/>
      <c r="H458" s="116"/>
    </row>
    <row r="459" spans="2:8" s="50" customFormat="1" x14ac:dyDescent="0.3">
      <c r="B459" s="200"/>
      <c r="C459" s="200"/>
      <c r="D459" s="116"/>
      <c r="E459" s="116"/>
      <c r="F459" s="201"/>
      <c r="G459" s="201"/>
      <c r="H459" s="116"/>
    </row>
    <row r="460" spans="2:8" s="50" customFormat="1" x14ac:dyDescent="0.3">
      <c r="B460" s="200"/>
      <c r="C460" s="200"/>
      <c r="D460" s="116"/>
      <c r="E460" s="116"/>
      <c r="F460" s="201"/>
      <c r="G460" s="201"/>
      <c r="H460" s="116"/>
    </row>
    <row r="461" spans="2:8" s="50" customFormat="1" x14ac:dyDescent="0.3">
      <c r="B461" s="200"/>
      <c r="C461" s="200"/>
      <c r="D461" s="116"/>
      <c r="E461" s="116"/>
      <c r="F461" s="201"/>
      <c r="G461" s="201"/>
      <c r="H461" s="116"/>
    </row>
    <row r="462" spans="2:8" s="50" customFormat="1" x14ac:dyDescent="0.3">
      <c r="B462" s="200"/>
      <c r="C462" s="200"/>
      <c r="D462" s="116"/>
      <c r="E462" s="116"/>
      <c r="F462" s="201"/>
      <c r="G462" s="201"/>
      <c r="H462" s="116"/>
    </row>
    <row r="463" spans="2:8" s="50" customFormat="1" x14ac:dyDescent="0.3">
      <c r="B463" s="200"/>
      <c r="C463" s="200"/>
      <c r="D463" s="116"/>
      <c r="E463" s="116"/>
      <c r="F463" s="201"/>
      <c r="G463" s="201"/>
      <c r="H463" s="116"/>
    </row>
    <row r="464" spans="2:8" s="50" customFormat="1" x14ac:dyDescent="0.3">
      <c r="B464" s="200"/>
      <c r="C464" s="200"/>
      <c r="D464" s="116"/>
      <c r="E464" s="116"/>
      <c r="F464" s="201"/>
      <c r="G464" s="201"/>
      <c r="H464" s="116"/>
    </row>
    <row r="465" spans="2:8" s="50" customFormat="1" x14ac:dyDescent="0.3">
      <c r="B465" s="200"/>
      <c r="C465" s="200"/>
      <c r="D465" s="116"/>
      <c r="E465" s="116"/>
      <c r="F465" s="201"/>
      <c r="G465" s="201"/>
      <c r="H465" s="116"/>
    </row>
    <row r="466" spans="2:8" s="50" customFormat="1" x14ac:dyDescent="0.3">
      <c r="B466" s="200"/>
      <c r="C466" s="200"/>
      <c r="D466" s="116"/>
      <c r="E466" s="116"/>
      <c r="F466" s="201"/>
      <c r="G466" s="201"/>
      <c r="H466" s="116"/>
    </row>
    <row r="467" spans="2:8" s="50" customFormat="1" x14ac:dyDescent="0.3">
      <c r="B467" s="200"/>
      <c r="C467" s="200"/>
      <c r="D467" s="116"/>
      <c r="E467" s="116"/>
      <c r="F467" s="201"/>
      <c r="G467" s="201"/>
      <c r="H467" s="116"/>
    </row>
    <row r="468" spans="2:8" s="50" customFormat="1" x14ac:dyDescent="0.3">
      <c r="B468" s="200"/>
      <c r="C468" s="200"/>
      <c r="D468" s="116"/>
      <c r="E468" s="116"/>
      <c r="F468" s="201"/>
      <c r="G468" s="201"/>
      <c r="H468" s="116"/>
    </row>
    <row r="469" spans="2:8" s="50" customFormat="1" x14ac:dyDescent="0.3">
      <c r="B469" s="200"/>
      <c r="C469" s="200"/>
      <c r="D469" s="116"/>
      <c r="E469" s="116"/>
      <c r="F469" s="201"/>
      <c r="G469" s="201"/>
      <c r="H469" s="116"/>
    </row>
    <row r="470" spans="2:8" s="50" customFormat="1" x14ac:dyDescent="0.3">
      <c r="B470" s="200"/>
      <c r="C470" s="200"/>
      <c r="D470" s="116"/>
      <c r="E470" s="116"/>
      <c r="F470" s="201"/>
      <c r="G470" s="201"/>
      <c r="H470" s="116"/>
    </row>
    <row r="471" spans="2:8" s="50" customFormat="1" x14ac:dyDescent="0.3">
      <c r="B471" s="200"/>
      <c r="C471" s="200"/>
      <c r="D471" s="116"/>
      <c r="E471" s="116"/>
      <c r="F471" s="201"/>
      <c r="G471" s="201"/>
      <c r="H471" s="116"/>
    </row>
    <row r="472" spans="2:8" s="50" customFormat="1" x14ac:dyDescent="0.3">
      <c r="B472" s="200"/>
      <c r="C472" s="200"/>
      <c r="D472" s="116"/>
      <c r="E472" s="116"/>
      <c r="F472" s="201"/>
      <c r="G472" s="201"/>
      <c r="H472" s="116"/>
    </row>
    <row r="473" spans="2:8" s="50" customFormat="1" x14ac:dyDescent="0.3">
      <c r="B473" s="200"/>
      <c r="C473" s="200"/>
      <c r="D473" s="116"/>
      <c r="E473" s="116"/>
      <c r="F473" s="201"/>
      <c r="G473" s="201"/>
      <c r="H473" s="116"/>
    </row>
    <row r="474" spans="2:8" s="50" customFormat="1" x14ac:dyDescent="0.3">
      <c r="B474" s="200"/>
      <c r="C474" s="200"/>
      <c r="D474" s="116"/>
      <c r="E474" s="116"/>
      <c r="F474" s="201"/>
      <c r="G474" s="201"/>
      <c r="H474" s="116"/>
    </row>
    <row r="475" spans="2:8" s="50" customFormat="1" x14ac:dyDescent="0.3">
      <c r="B475" s="200"/>
      <c r="C475" s="200"/>
      <c r="D475" s="116"/>
      <c r="E475" s="116"/>
      <c r="F475" s="201"/>
      <c r="G475" s="201"/>
      <c r="H475" s="116"/>
    </row>
    <row r="476" spans="2:8" s="50" customFormat="1" x14ac:dyDescent="0.3">
      <c r="B476" s="200"/>
      <c r="C476" s="200"/>
      <c r="D476" s="116"/>
      <c r="E476" s="116"/>
      <c r="F476" s="201"/>
      <c r="G476" s="201"/>
      <c r="H476" s="116"/>
    </row>
    <row r="477" spans="2:8" s="50" customFormat="1" x14ac:dyDescent="0.3">
      <c r="B477" s="200"/>
      <c r="C477" s="200"/>
      <c r="D477" s="116"/>
      <c r="E477" s="116"/>
      <c r="F477" s="201"/>
      <c r="G477" s="201"/>
      <c r="H477" s="116"/>
    </row>
    <row r="478" spans="2:8" s="50" customFormat="1" x14ac:dyDescent="0.3">
      <c r="B478" s="200"/>
      <c r="C478" s="200"/>
      <c r="D478" s="116"/>
      <c r="E478" s="116"/>
      <c r="F478" s="201"/>
      <c r="G478" s="201"/>
      <c r="H478" s="116"/>
    </row>
    <row r="479" spans="2:8" s="50" customFormat="1" x14ac:dyDescent="0.3">
      <c r="B479" s="200"/>
      <c r="C479" s="200"/>
      <c r="D479" s="116"/>
      <c r="E479" s="116"/>
      <c r="F479" s="201"/>
      <c r="G479" s="201"/>
      <c r="H479" s="116"/>
    </row>
    <row r="480" spans="2:8" s="50" customFormat="1" x14ac:dyDescent="0.3">
      <c r="B480" s="200"/>
      <c r="C480" s="200"/>
      <c r="D480" s="116"/>
      <c r="E480" s="116"/>
      <c r="F480" s="201"/>
      <c r="G480" s="201"/>
      <c r="H480" s="116"/>
    </row>
    <row r="481" spans="2:8" s="50" customFormat="1" x14ac:dyDescent="0.3">
      <c r="B481" s="200"/>
      <c r="C481" s="200"/>
      <c r="D481" s="116"/>
      <c r="E481" s="116"/>
      <c r="F481" s="201"/>
      <c r="G481" s="201"/>
      <c r="H481" s="116"/>
    </row>
    <row r="482" spans="2:8" s="50" customFormat="1" x14ac:dyDescent="0.3">
      <c r="B482" s="200"/>
      <c r="C482" s="200"/>
      <c r="D482" s="116"/>
      <c r="E482" s="116"/>
      <c r="F482" s="201"/>
      <c r="G482" s="201"/>
      <c r="H482" s="116"/>
    </row>
    <row r="483" spans="2:8" s="50" customFormat="1" x14ac:dyDescent="0.3">
      <c r="B483" s="200"/>
      <c r="C483" s="200"/>
      <c r="D483" s="116"/>
      <c r="E483" s="116"/>
      <c r="F483" s="201"/>
      <c r="G483" s="201"/>
      <c r="H483" s="116"/>
    </row>
    <row r="484" spans="2:8" s="50" customFormat="1" x14ac:dyDescent="0.3">
      <c r="B484" s="200"/>
      <c r="C484" s="200"/>
      <c r="D484" s="116"/>
      <c r="E484" s="116"/>
      <c r="F484" s="201"/>
      <c r="G484" s="201"/>
      <c r="H484" s="116"/>
    </row>
    <row r="485" spans="2:8" s="50" customFormat="1" x14ac:dyDescent="0.3">
      <c r="B485" s="200"/>
      <c r="C485" s="200"/>
      <c r="D485" s="116"/>
      <c r="E485" s="116"/>
      <c r="F485" s="201"/>
      <c r="G485" s="201"/>
      <c r="H485" s="116"/>
    </row>
    <row r="486" spans="2:8" s="50" customFormat="1" x14ac:dyDescent="0.3">
      <c r="B486" s="200"/>
      <c r="C486" s="200"/>
      <c r="D486" s="116"/>
      <c r="E486" s="116"/>
      <c r="F486" s="201"/>
      <c r="G486" s="201"/>
      <c r="H486" s="116"/>
    </row>
    <row r="487" spans="2:8" s="50" customFormat="1" x14ac:dyDescent="0.3">
      <c r="B487" s="200"/>
      <c r="C487" s="200"/>
      <c r="D487" s="116"/>
      <c r="E487" s="116"/>
      <c r="F487" s="201"/>
      <c r="G487" s="201"/>
      <c r="H487" s="116"/>
    </row>
    <row r="488" spans="2:8" s="50" customFormat="1" x14ac:dyDescent="0.3">
      <c r="B488" s="200"/>
      <c r="C488" s="200"/>
      <c r="D488" s="116"/>
      <c r="E488" s="116"/>
      <c r="F488" s="201"/>
      <c r="G488" s="201"/>
      <c r="H488" s="116"/>
    </row>
    <row r="489" spans="2:8" s="50" customFormat="1" x14ac:dyDescent="0.3">
      <c r="B489" s="200"/>
      <c r="C489" s="200"/>
      <c r="D489" s="116"/>
      <c r="E489" s="116"/>
      <c r="F489" s="201"/>
      <c r="G489" s="201"/>
      <c r="H489" s="116"/>
    </row>
    <row r="490" spans="2:8" s="50" customFormat="1" x14ac:dyDescent="0.3">
      <c r="B490" s="200"/>
      <c r="C490" s="200"/>
      <c r="D490" s="116"/>
      <c r="E490" s="116"/>
      <c r="F490" s="201"/>
      <c r="G490" s="201"/>
      <c r="H490" s="116"/>
    </row>
    <row r="491" spans="2:8" s="50" customFormat="1" x14ac:dyDescent="0.3">
      <c r="B491" s="200"/>
      <c r="C491" s="200"/>
      <c r="D491" s="116"/>
      <c r="E491" s="116"/>
      <c r="F491" s="201"/>
      <c r="G491" s="201"/>
      <c r="H491" s="116"/>
    </row>
    <row r="492" spans="2:8" s="50" customFormat="1" x14ac:dyDescent="0.3">
      <c r="B492" s="200"/>
      <c r="C492" s="200"/>
      <c r="D492" s="116"/>
      <c r="E492" s="116"/>
      <c r="F492" s="201"/>
      <c r="G492" s="201"/>
      <c r="H492" s="116"/>
    </row>
    <row r="493" spans="2:8" s="50" customFormat="1" x14ac:dyDescent="0.3">
      <c r="B493" s="200"/>
      <c r="C493" s="200"/>
      <c r="D493" s="116"/>
      <c r="E493" s="116"/>
      <c r="F493" s="201"/>
      <c r="G493" s="201"/>
      <c r="H493" s="116"/>
    </row>
    <row r="494" spans="2:8" s="50" customFormat="1" x14ac:dyDescent="0.3">
      <c r="B494" s="200"/>
      <c r="C494" s="200"/>
      <c r="D494" s="116"/>
      <c r="E494" s="116"/>
      <c r="F494" s="201"/>
      <c r="G494" s="201"/>
      <c r="H494" s="116"/>
    </row>
    <row r="495" spans="2:8" s="50" customFormat="1" x14ac:dyDescent="0.3">
      <c r="B495" s="200"/>
      <c r="C495" s="200"/>
      <c r="D495" s="116"/>
      <c r="E495" s="116"/>
      <c r="F495" s="201"/>
      <c r="G495" s="201"/>
      <c r="H495" s="116"/>
    </row>
    <row r="496" spans="2:8" s="50" customFormat="1" x14ac:dyDescent="0.3">
      <c r="B496" s="200"/>
      <c r="C496" s="200"/>
      <c r="D496" s="116"/>
      <c r="E496" s="116"/>
      <c r="F496" s="201"/>
      <c r="G496" s="201"/>
      <c r="H496" s="116"/>
    </row>
    <row r="497" spans="2:8" s="50" customFormat="1" x14ac:dyDescent="0.3">
      <c r="B497" s="200"/>
      <c r="C497" s="200"/>
      <c r="D497" s="116"/>
      <c r="E497" s="116"/>
      <c r="F497" s="201"/>
      <c r="G497" s="201"/>
      <c r="H497" s="116"/>
    </row>
    <row r="498" spans="2:8" s="50" customFormat="1" x14ac:dyDescent="0.3">
      <c r="B498" s="200"/>
      <c r="C498" s="200"/>
      <c r="D498" s="116"/>
      <c r="E498" s="116"/>
      <c r="F498" s="201"/>
      <c r="G498" s="201"/>
      <c r="H498" s="116"/>
    </row>
    <row r="499" spans="2:8" s="50" customFormat="1" x14ac:dyDescent="0.3">
      <c r="B499" s="200"/>
      <c r="C499" s="200"/>
      <c r="D499" s="116"/>
      <c r="E499" s="116"/>
      <c r="F499" s="201"/>
      <c r="G499" s="201"/>
      <c r="H499" s="116"/>
    </row>
    <row r="500" spans="2:8" s="50" customFormat="1" x14ac:dyDescent="0.3">
      <c r="B500" s="200"/>
      <c r="C500" s="200"/>
      <c r="D500" s="116"/>
      <c r="E500" s="116"/>
      <c r="F500" s="201"/>
      <c r="G500" s="201"/>
      <c r="H500" s="116"/>
    </row>
    <row r="501" spans="2:8" s="50" customFormat="1" x14ac:dyDescent="0.3">
      <c r="B501" s="200"/>
      <c r="C501" s="200"/>
      <c r="D501" s="116"/>
      <c r="E501" s="116"/>
      <c r="F501" s="201"/>
      <c r="G501" s="201"/>
      <c r="H501" s="116"/>
    </row>
    <row r="502" spans="2:8" s="50" customFormat="1" x14ac:dyDescent="0.3">
      <c r="B502" s="200"/>
      <c r="C502" s="200"/>
      <c r="D502" s="116"/>
      <c r="E502" s="116"/>
      <c r="F502" s="201"/>
      <c r="G502" s="201"/>
      <c r="H502" s="116"/>
    </row>
    <row r="503" spans="2:8" s="50" customFormat="1" x14ac:dyDescent="0.3">
      <c r="B503" s="200"/>
      <c r="C503" s="200"/>
      <c r="D503" s="116"/>
      <c r="E503" s="116"/>
      <c r="F503" s="201"/>
      <c r="G503" s="201"/>
      <c r="H503" s="116"/>
    </row>
    <row r="504" spans="2:8" s="50" customFormat="1" x14ac:dyDescent="0.3">
      <c r="B504" s="200"/>
      <c r="C504" s="200"/>
      <c r="D504" s="116"/>
      <c r="E504" s="116"/>
      <c r="F504" s="201"/>
      <c r="G504" s="201"/>
      <c r="H504" s="116"/>
    </row>
    <row r="505" spans="2:8" s="50" customFormat="1" x14ac:dyDescent="0.3">
      <c r="B505" s="200"/>
      <c r="C505" s="200"/>
      <c r="D505" s="116"/>
      <c r="E505" s="116"/>
      <c r="F505" s="201"/>
      <c r="G505" s="201"/>
      <c r="H505" s="116"/>
    </row>
    <row r="506" spans="2:8" s="50" customFormat="1" x14ac:dyDescent="0.3">
      <c r="B506" s="200"/>
      <c r="C506" s="200"/>
      <c r="D506" s="116"/>
      <c r="E506" s="116"/>
      <c r="F506" s="201"/>
      <c r="G506" s="201"/>
      <c r="H506" s="116"/>
    </row>
    <row r="507" spans="2:8" s="50" customFormat="1" x14ac:dyDescent="0.3">
      <c r="B507" s="200"/>
      <c r="C507" s="200"/>
      <c r="D507" s="116"/>
      <c r="E507" s="116"/>
      <c r="F507" s="201"/>
      <c r="G507" s="201"/>
      <c r="H507" s="116"/>
    </row>
    <row r="508" spans="2:8" s="50" customFormat="1" x14ac:dyDescent="0.3">
      <c r="B508" s="200"/>
      <c r="C508" s="200"/>
      <c r="D508" s="116"/>
      <c r="E508" s="116"/>
      <c r="F508" s="201"/>
      <c r="G508" s="201"/>
      <c r="H508" s="116"/>
    </row>
    <row r="509" spans="2:8" s="50" customFormat="1" x14ac:dyDescent="0.3">
      <c r="B509" s="200"/>
      <c r="C509" s="200"/>
      <c r="D509" s="116"/>
      <c r="E509" s="116"/>
      <c r="F509" s="201"/>
      <c r="G509" s="201"/>
      <c r="H509" s="116"/>
    </row>
    <row r="510" spans="2:8" s="50" customFormat="1" x14ac:dyDescent="0.3">
      <c r="B510" s="200"/>
      <c r="C510" s="200"/>
      <c r="D510" s="116"/>
      <c r="E510" s="116"/>
      <c r="F510" s="201"/>
      <c r="G510" s="201"/>
      <c r="H510" s="116"/>
    </row>
    <row r="511" spans="2:8" s="50" customFormat="1" x14ac:dyDescent="0.3">
      <c r="B511" s="200"/>
      <c r="C511" s="200"/>
      <c r="D511" s="116"/>
      <c r="E511" s="116"/>
      <c r="F511" s="201"/>
      <c r="G511" s="201"/>
      <c r="H511" s="116"/>
    </row>
    <row r="512" spans="2:8" s="50" customFormat="1" x14ac:dyDescent="0.3">
      <c r="B512" s="200"/>
      <c r="C512" s="200"/>
      <c r="D512" s="116"/>
      <c r="E512" s="116"/>
      <c r="F512" s="201"/>
      <c r="G512" s="201"/>
      <c r="H512" s="116"/>
    </row>
    <row r="513" spans="2:8" s="50" customFormat="1" x14ac:dyDescent="0.3">
      <c r="B513" s="200"/>
      <c r="C513" s="200"/>
      <c r="D513" s="116"/>
      <c r="E513" s="116"/>
      <c r="F513" s="201"/>
      <c r="G513" s="201"/>
      <c r="H513" s="116"/>
    </row>
    <row r="514" spans="2:8" s="50" customFormat="1" x14ac:dyDescent="0.3">
      <c r="B514" s="200"/>
      <c r="C514" s="200"/>
      <c r="D514" s="116"/>
      <c r="E514" s="116"/>
      <c r="F514" s="201"/>
      <c r="G514" s="201"/>
      <c r="H514" s="116"/>
    </row>
    <row r="515" spans="2:8" s="50" customFormat="1" x14ac:dyDescent="0.3">
      <c r="B515" s="200"/>
      <c r="C515" s="200"/>
      <c r="D515" s="116"/>
      <c r="E515" s="116"/>
      <c r="F515" s="201"/>
      <c r="G515" s="201"/>
      <c r="H515" s="116"/>
    </row>
    <row r="516" spans="2:8" s="50" customFormat="1" x14ac:dyDescent="0.3">
      <c r="B516" s="200"/>
      <c r="C516" s="200"/>
      <c r="D516" s="116"/>
      <c r="E516" s="116"/>
      <c r="F516" s="201"/>
      <c r="G516" s="201"/>
      <c r="H516" s="116"/>
    </row>
    <row r="517" spans="2:8" s="50" customFormat="1" x14ac:dyDescent="0.3">
      <c r="B517" s="200"/>
      <c r="C517" s="200"/>
      <c r="D517" s="116"/>
      <c r="E517" s="116"/>
      <c r="F517" s="201"/>
      <c r="G517" s="201"/>
      <c r="H517" s="116"/>
    </row>
    <row r="518" spans="2:8" s="50" customFormat="1" x14ac:dyDescent="0.3">
      <c r="B518" s="200"/>
      <c r="C518" s="200"/>
      <c r="D518" s="116"/>
      <c r="E518" s="116"/>
      <c r="F518" s="201"/>
      <c r="G518" s="201"/>
      <c r="H518" s="116"/>
    </row>
    <row r="519" spans="2:8" s="50" customFormat="1" x14ac:dyDescent="0.3">
      <c r="B519" s="200"/>
      <c r="C519" s="200"/>
      <c r="D519" s="116"/>
      <c r="E519" s="116"/>
      <c r="F519" s="201"/>
      <c r="G519" s="201"/>
      <c r="H519" s="116"/>
    </row>
    <row r="520" spans="2:8" s="50" customFormat="1" x14ac:dyDescent="0.3">
      <c r="B520" s="200"/>
      <c r="C520" s="200"/>
      <c r="D520" s="116"/>
      <c r="E520" s="116"/>
      <c r="F520" s="201"/>
      <c r="G520" s="201"/>
      <c r="H520" s="116"/>
    </row>
    <row r="521" spans="2:8" s="50" customFormat="1" x14ac:dyDescent="0.3">
      <c r="B521" s="200"/>
      <c r="C521" s="200"/>
      <c r="D521" s="116"/>
      <c r="E521" s="116"/>
      <c r="F521" s="201"/>
      <c r="G521" s="201"/>
      <c r="H521" s="116"/>
    </row>
    <row r="522" spans="2:8" s="50" customFormat="1" x14ac:dyDescent="0.3">
      <c r="B522" s="200"/>
      <c r="C522" s="200"/>
      <c r="D522" s="116"/>
      <c r="E522" s="116"/>
      <c r="F522" s="201"/>
      <c r="G522" s="201"/>
      <c r="H522" s="116"/>
    </row>
    <row r="523" spans="2:8" s="50" customFormat="1" x14ac:dyDescent="0.3">
      <c r="B523" s="200"/>
      <c r="C523" s="200"/>
      <c r="D523" s="116"/>
      <c r="E523" s="116"/>
      <c r="F523" s="201"/>
      <c r="G523" s="201"/>
      <c r="H523" s="116"/>
    </row>
    <row r="524" spans="2:8" s="50" customFormat="1" x14ac:dyDescent="0.3">
      <c r="B524" s="200"/>
      <c r="C524" s="200"/>
      <c r="D524" s="116"/>
      <c r="E524" s="116"/>
      <c r="F524" s="201"/>
      <c r="G524" s="201"/>
      <c r="H524" s="116"/>
    </row>
    <row r="525" spans="2:8" s="50" customFormat="1" x14ac:dyDescent="0.3">
      <c r="B525" s="200"/>
      <c r="C525" s="200"/>
      <c r="D525" s="116"/>
      <c r="E525" s="116"/>
      <c r="F525" s="201"/>
      <c r="G525" s="201"/>
      <c r="H525" s="116"/>
    </row>
    <row r="526" spans="2:8" s="50" customFormat="1" x14ac:dyDescent="0.3">
      <c r="B526" s="200"/>
      <c r="C526" s="200"/>
      <c r="D526" s="116"/>
      <c r="E526" s="116"/>
      <c r="F526" s="201"/>
      <c r="G526" s="201"/>
      <c r="H526" s="116"/>
    </row>
    <row r="527" spans="2:8" s="50" customFormat="1" x14ac:dyDescent="0.3">
      <c r="B527" s="200"/>
      <c r="C527" s="200"/>
      <c r="D527" s="116"/>
      <c r="E527" s="116"/>
      <c r="F527" s="201"/>
      <c r="G527" s="201"/>
      <c r="H527" s="116"/>
    </row>
    <row r="528" spans="2:8" s="50" customFormat="1" x14ac:dyDescent="0.3">
      <c r="B528" s="200"/>
      <c r="C528" s="200"/>
      <c r="D528" s="116"/>
      <c r="E528" s="116"/>
      <c r="F528" s="201"/>
      <c r="G528" s="201"/>
      <c r="H528" s="116"/>
    </row>
    <row r="529" spans="2:8" s="50" customFormat="1" x14ac:dyDescent="0.3">
      <c r="B529" s="200"/>
      <c r="C529" s="200"/>
      <c r="D529" s="116"/>
      <c r="E529" s="116"/>
      <c r="F529" s="201"/>
      <c r="G529" s="201"/>
      <c r="H529" s="116"/>
    </row>
    <row r="530" spans="2:8" s="50" customFormat="1" x14ac:dyDescent="0.3">
      <c r="B530" s="200"/>
      <c r="C530" s="200"/>
      <c r="D530" s="116"/>
      <c r="E530" s="116"/>
      <c r="F530" s="201"/>
      <c r="G530" s="201"/>
      <c r="H530" s="116"/>
    </row>
    <row r="531" spans="2:8" s="50" customFormat="1" x14ac:dyDescent="0.3">
      <c r="B531" s="200"/>
      <c r="C531" s="200"/>
      <c r="D531" s="116"/>
      <c r="E531" s="116"/>
      <c r="F531" s="201"/>
      <c r="G531" s="201"/>
      <c r="H531" s="116"/>
    </row>
    <row r="532" spans="2:8" s="50" customFormat="1" x14ac:dyDescent="0.3">
      <c r="B532" s="200"/>
      <c r="C532" s="200"/>
      <c r="D532" s="116"/>
      <c r="E532" s="116"/>
      <c r="F532" s="201"/>
      <c r="G532" s="201"/>
      <c r="H532" s="116"/>
    </row>
    <row r="533" spans="2:8" s="50" customFormat="1" x14ac:dyDescent="0.3">
      <c r="B533" s="200"/>
      <c r="C533" s="200"/>
      <c r="D533" s="116"/>
      <c r="E533" s="116"/>
      <c r="F533" s="201"/>
      <c r="G533" s="201"/>
      <c r="H533" s="116"/>
    </row>
    <row r="534" spans="2:8" s="50" customFormat="1" x14ac:dyDescent="0.3">
      <c r="B534" s="200"/>
      <c r="C534" s="200"/>
      <c r="D534" s="116"/>
      <c r="E534" s="116"/>
      <c r="F534" s="201"/>
      <c r="G534" s="201"/>
      <c r="H534" s="116"/>
    </row>
    <row r="535" spans="2:8" s="50" customFormat="1" x14ac:dyDescent="0.3">
      <c r="B535" s="200"/>
      <c r="C535" s="200"/>
      <c r="D535" s="116"/>
      <c r="E535" s="116"/>
      <c r="F535" s="201"/>
      <c r="G535" s="201"/>
      <c r="H535" s="116"/>
    </row>
    <row r="536" spans="2:8" s="50" customFormat="1" x14ac:dyDescent="0.3">
      <c r="B536" s="200"/>
      <c r="C536" s="200"/>
      <c r="D536" s="116"/>
      <c r="E536" s="116"/>
      <c r="F536" s="201"/>
      <c r="G536" s="201"/>
      <c r="H536" s="116"/>
    </row>
    <row r="537" spans="2:8" s="50" customFormat="1" x14ac:dyDescent="0.3">
      <c r="B537" s="200"/>
      <c r="C537" s="200"/>
      <c r="D537" s="116"/>
      <c r="E537" s="116"/>
      <c r="F537" s="201"/>
      <c r="G537" s="201"/>
      <c r="H537" s="116"/>
    </row>
    <row r="538" spans="2:8" s="50" customFormat="1" x14ac:dyDescent="0.3">
      <c r="B538" s="200"/>
      <c r="C538" s="200"/>
      <c r="D538" s="116"/>
      <c r="E538" s="116"/>
      <c r="F538" s="201"/>
      <c r="G538" s="201"/>
      <c r="H538" s="116"/>
    </row>
    <row r="539" spans="2:8" s="50" customFormat="1" x14ac:dyDescent="0.3">
      <c r="B539" s="200"/>
      <c r="C539" s="200"/>
      <c r="D539" s="116"/>
      <c r="E539" s="116"/>
      <c r="F539" s="201"/>
      <c r="G539" s="201"/>
      <c r="H539" s="116"/>
    </row>
    <row r="540" spans="2:8" s="50" customFormat="1" x14ac:dyDescent="0.3">
      <c r="B540" s="200"/>
      <c r="C540" s="200"/>
      <c r="D540" s="116"/>
      <c r="E540" s="116"/>
      <c r="F540" s="201"/>
      <c r="G540" s="201"/>
      <c r="H540" s="116"/>
    </row>
    <row r="541" spans="2:8" s="50" customFormat="1" x14ac:dyDescent="0.3">
      <c r="B541" s="200"/>
      <c r="C541" s="200"/>
      <c r="D541" s="116"/>
      <c r="E541" s="116"/>
      <c r="F541" s="201"/>
      <c r="G541" s="201"/>
      <c r="H541" s="116"/>
    </row>
    <row r="542" spans="2:8" s="50" customFormat="1" x14ac:dyDescent="0.3">
      <c r="B542" s="200"/>
      <c r="C542" s="200"/>
      <c r="D542" s="116"/>
      <c r="E542" s="116"/>
      <c r="F542" s="201"/>
      <c r="G542" s="201"/>
      <c r="H542" s="116"/>
    </row>
    <row r="543" spans="2:8" s="50" customFormat="1" x14ac:dyDescent="0.3">
      <c r="B543" s="200"/>
      <c r="C543" s="200"/>
      <c r="D543" s="116"/>
      <c r="E543" s="116"/>
      <c r="F543" s="201"/>
      <c r="G543" s="201"/>
      <c r="H543" s="116"/>
    </row>
    <row r="544" spans="2:8" s="50" customFormat="1" x14ac:dyDescent="0.3">
      <c r="B544" s="200"/>
      <c r="C544" s="200"/>
      <c r="D544" s="116"/>
      <c r="E544" s="116"/>
      <c r="F544" s="201"/>
      <c r="G544" s="201"/>
      <c r="H544" s="116"/>
    </row>
    <row r="545" spans="2:8" s="50" customFormat="1" x14ac:dyDescent="0.3">
      <c r="B545" s="200"/>
      <c r="C545" s="200"/>
      <c r="D545" s="116"/>
      <c r="E545" s="116"/>
      <c r="F545" s="201"/>
      <c r="G545" s="201"/>
      <c r="H545" s="116"/>
    </row>
    <row r="546" spans="2:8" s="50" customFormat="1" x14ac:dyDescent="0.3">
      <c r="B546" s="200"/>
      <c r="C546" s="200"/>
      <c r="D546" s="116"/>
      <c r="E546" s="116"/>
      <c r="F546" s="201"/>
      <c r="G546" s="201"/>
      <c r="H546" s="116"/>
    </row>
    <row r="547" spans="2:8" s="50" customFormat="1" x14ac:dyDescent="0.3">
      <c r="B547" s="200"/>
      <c r="C547" s="200"/>
      <c r="D547" s="116"/>
      <c r="E547" s="116"/>
      <c r="F547" s="201"/>
      <c r="G547" s="201"/>
      <c r="H547" s="116"/>
    </row>
    <row r="548" spans="2:8" s="50" customFormat="1" x14ac:dyDescent="0.3">
      <c r="B548" s="200"/>
      <c r="C548" s="200"/>
      <c r="D548" s="116"/>
      <c r="E548" s="116"/>
      <c r="F548" s="201"/>
      <c r="G548" s="201"/>
      <c r="H548" s="116"/>
    </row>
    <row r="549" spans="2:8" s="50" customFormat="1" x14ac:dyDescent="0.3">
      <c r="B549" s="200"/>
      <c r="C549" s="200"/>
      <c r="D549" s="116"/>
      <c r="E549" s="116"/>
      <c r="F549" s="201"/>
      <c r="G549" s="201"/>
      <c r="H549" s="116"/>
    </row>
    <row r="550" spans="2:8" s="50" customFormat="1" x14ac:dyDescent="0.3">
      <c r="B550" s="200"/>
      <c r="C550" s="200"/>
      <c r="D550" s="116"/>
      <c r="E550" s="116"/>
      <c r="F550" s="201"/>
      <c r="G550" s="201"/>
      <c r="H550" s="116"/>
    </row>
    <row r="551" spans="2:8" s="50" customFormat="1" x14ac:dyDescent="0.3">
      <c r="B551" s="200"/>
      <c r="C551" s="200"/>
      <c r="D551" s="116"/>
      <c r="E551" s="116"/>
      <c r="F551" s="201"/>
      <c r="G551" s="201"/>
      <c r="H551" s="116"/>
    </row>
    <row r="552" spans="2:8" s="50" customFormat="1" x14ac:dyDescent="0.3">
      <c r="B552" s="200"/>
      <c r="C552" s="200"/>
      <c r="D552" s="116"/>
      <c r="E552" s="116"/>
      <c r="F552" s="201"/>
      <c r="G552" s="201"/>
      <c r="H552" s="116"/>
    </row>
    <row r="553" spans="2:8" s="50" customFormat="1" x14ac:dyDescent="0.3">
      <c r="B553" s="200"/>
      <c r="C553" s="200"/>
      <c r="D553" s="116"/>
      <c r="E553" s="116"/>
      <c r="F553" s="201"/>
      <c r="G553" s="201"/>
      <c r="H553" s="116"/>
    </row>
    <row r="554" spans="2:8" s="50" customFormat="1" x14ac:dyDescent="0.3">
      <c r="B554" s="200"/>
      <c r="C554" s="200"/>
      <c r="D554" s="116"/>
      <c r="E554" s="116"/>
      <c r="F554" s="201"/>
      <c r="G554" s="201"/>
      <c r="H554" s="116"/>
    </row>
    <row r="555" spans="2:8" s="50" customFormat="1" x14ac:dyDescent="0.3">
      <c r="B555" s="200"/>
      <c r="C555" s="200"/>
      <c r="D555" s="116"/>
      <c r="E555" s="116"/>
      <c r="F555" s="201"/>
      <c r="G555" s="201"/>
      <c r="H555" s="116"/>
    </row>
    <row r="556" spans="2:8" s="50" customFormat="1" x14ac:dyDescent="0.3">
      <c r="B556" s="200"/>
      <c r="C556" s="200"/>
      <c r="D556" s="116"/>
      <c r="E556" s="116"/>
      <c r="F556" s="201"/>
      <c r="G556" s="201"/>
      <c r="H556" s="116"/>
    </row>
    <row r="557" spans="2:8" s="50" customFormat="1" x14ac:dyDescent="0.3">
      <c r="B557" s="200"/>
      <c r="C557" s="200"/>
      <c r="D557" s="116"/>
      <c r="E557" s="116"/>
      <c r="F557" s="201"/>
      <c r="G557" s="201"/>
      <c r="H557" s="116"/>
    </row>
    <row r="558" spans="2:8" s="50" customFormat="1" x14ac:dyDescent="0.3">
      <c r="B558" s="200"/>
      <c r="C558" s="200"/>
      <c r="D558" s="116"/>
      <c r="E558" s="116"/>
      <c r="F558" s="201"/>
      <c r="G558" s="201"/>
      <c r="H558" s="116"/>
    </row>
    <row r="559" spans="2:8" s="50" customFormat="1" x14ac:dyDescent="0.3">
      <c r="B559" s="200"/>
      <c r="C559" s="200"/>
      <c r="D559" s="116"/>
      <c r="E559" s="116"/>
      <c r="F559" s="201"/>
      <c r="G559" s="201"/>
      <c r="H559" s="116"/>
    </row>
    <row r="560" spans="2:8" s="50" customFormat="1" x14ac:dyDescent="0.3">
      <c r="B560" s="200"/>
      <c r="C560" s="200"/>
      <c r="D560" s="116"/>
      <c r="E560" s="116"/>
      <c r="F560" s="201"/>
      <c r="G560" s="201"/>
      <c r="H560" s="116"/>
    </row>
    <row r="561" spans="2:8" s="50" customFormat="1" x14ac:dyDescent="0.3">
      <c r="B561" s="200"/>
      <c r="C561" s="200"/>
      <c r="D561" s="116"/>
      <c r="E561" s="116"/>
      <c r="F561" s="201"/>
      <c r="G561" s="201"/>
      <c r="H561" s="116"/>
    </row>
    <row r="562" spans="2:8" s="50" customFormat="1" x14ac:dyDescent="0.3">
      <c r="B562" s="200"/>
      <c r="C562" s="200"/>
      <c r="D562" s="116"/>
      <c r="E562" s="116"/>
      <c r="F562" s="201"/>
      <c r="G562" s="201"/>
      <c r="H562" s="116"/>
    </row>
    <row r="563" spans="2:8" s="50" customFormat="1" x14ac:dyDescent="0.3">
      <c r="B563" s="200"/>
      <c r="C563" s="200"/>
      <c r="D563" s="116"/>
      <c r="E563" s="116"/>
      <c r="F563" s="201"/>
      <c r="G563" s="201"/>
      <c r="H563" s="116"/>
    </row>
    <row r="564" spans="2:8" s="50" customFormat="1" x14ac:dyDescent="0.3">
      <c r="B564" s="200"/>
      <c r="C564" s="200"/>
      <c r="D564" s="116"/>
      <c r="E564" s="116"/>
      <c r="F564" s="201"/>
      <c r="G564" s="201"/>
      <c r="H564" s="116"/>
    </row>
    <row r="565" spans="2:8" s="50" customFormat="1" x14ac:dyDescent="0.3">
      <c r="B565" s="200"/>
      <c r="C565" s="200"/>
      <c r="D565" s="116"/>
      <c r="E565" s="116"/>
      <c r="F565" s="201"/>
      <c r="G565" s="201"/>
      <c r="H565" s="116"/>
    </row>
    <row r="566" spans="2:8" s="50" customFormat="1" x14ac:dyDescent="0.3">
      <c r="B566" s="200"/>
      <c r="C566" s="200"/>
      <c r="D566" s="116"/>
      <c r="E566" s="116"/>
      <c r="F566" s="201"/>
      <c r="G566" s="201"/>
      <c r="H566" s="116"/>
    </row>
    <row r="567" spans="2:8" s="50" customFormat="1" x14ac:dyDescent="0.3">
      <c r="B567" s="200"/>
      <c r="C567" s="200"/>
      <c r="D567" s="116"/>
      <c r="E567" s="116"/>
      <c r="F567" s="201"/>
      <c r="G567" s="201"/>
      <c r="H567" s="116"/>
    </row>
    <row r="568" spans="2:8" s="50" customFormat="1" x14ac:dyDescent="0.3">
      <c r="B568" s="200"/>
      <c r="C568" s="200"/>
      <c r="D568" s="116"/>
      <c r="E568" s="116"/>
      <c r="F568" s="201"/>
      <c r="G568" s="201"/>
      <c r="H568" s="116"/>
    </row>
    <row r="569" spans="2:8" s="50" customFormat="1" x14ac:dyDescent="0.3">
      <c r="B569" s="200"/>
      <c r="C569" s="200"/>
      <c r="D569" s="116"/>
      <c r="E569" s="116"/>
      <c r="F569" s="201"/>
      <c r="G569" s="201"/>
      <c r="H569" s="116"/>
    </row>
    <row r="570" spans="2:8" s="50" customFormat="1" x14ac:dyDescent="0.3">
      <c r="B570" s="200"/>
      <c r="C570" s="200"/>
      <c r="D570" s="116"/>
      <c r="E570" s="116"/>
      <c r="F570" s="201"/>
      <c r="G570" s="201"/>
      <c r="H570" s="116"/>
    </row>
    <row r="571" spans="2:8" s="50" customFormat="1" x14ac:dyDescent="0.3">
      <c r="B571" s="200"/>
      <c r="C571" s="200"/>
      <c r="D571" s="116"/>
      <c r="E571" s="116"/>
      <c r="F571" s="201"/>
      <c r="G571" s="201"/>
      <c r="H571" s="116"/>
    </row>
    <row r="572" spans="2:8" s="50" customFormat="1" x14ac:dyDescent="0.3">
      <c r="B572" s="200"/>
      <c r="C572" s="200"/>
      <c r="D572" s="116"/>
      <c r="E572" s="116"/>
      <c r="F572" s="201"/>
      <c r="G572" s="201"/>
      <c r="H572" s="116"/>
    </row>
    <row r="573" spans="2:8" s="50" customFormat="1" x14ac:dyDescent="0.3">
      <c r="B573" s="200"/>
      <c r="C573" s="200"/>
      <c r="D573" s="116"/>
      <c r="E573" s="116"/>
      <c r="F573" s="201"/>
      <c r="G573" s="201"/>
      <c r="H573" s="116"/>
    </row>
    <row r="574" spans="2:8" s="50" customFormat="1" x14ac:dyDescent="0.3">
      <c r="B574" s="200"/>
      <c r="C574" s="200"/>
      <c r="D574" s="116"/>
      <c r="E574" s="116"/>
      <c r="F574" s="201"/>
      <c r="G574" s="201"/>
      <c r="H574" s="116"/>
    </row>
    <row r="575" spans="2:8" s="50" customFormat="1" x14ac:dyDescent="0.3">
      <c r="B575" s="200"/>
      <c r="C575" s="200"/>
      <c r="D575" s="116"/>
      <c r="E575" s="116"/>
      <c r="F575" s="201"/>
      <c r="G575" s="201"/>
      <c r="H575" s="116"/>
    </row>
    <row r="576" spans="2:8" s="50" customFormat="1" x14ac:dyDescent="0.3">
      <c r="B576" s="200"/>
      <c r="C576" s="200"/>
      <c r="D576" s="116"/>
      <c r="E576" s="116"/>
      <c r="F576" s="201"/>
      <c r="G576" s="201"/>
      <c r="H576" s="116"/>
    </row>
    <row r="577" spans="2:8" s="50" customFormat="1" x14ac:dyDescent="0.3">
      <c r="B577" s="200"/>
      <c r="C577" s="200"/>
      <c r="D577" s="116"/>
      <c r="E577" s="116"/>
      <c r="F577" s="201"/>
      <c r="G577" s="201"/>
      <c r="H577" s="116"/>
    </row>
    <row r="578" spans="2:8" s="50" customFormat="1" x14ac:dyDescent="0.3">
      <c r="B578" s="200"/>
      <c r="C578" s="200"/>
      <c r="D578" s="116"/>
      <c r="E578" s="116"/>
      <c r="F578" s="201"/>
      <c r="G578" s="201"/>
      <c r="H578" s="116"/>
    </row>
    <row r="579" spans="2:8" s="50" customFormat="1" x14ac:dyDescent="0.3">
      <c r="B579" s="200"/>
      <c r="C579" s="200"/>
      <c r="D579" s="116"/>
      <c r="E579" s="116"/>
      <c r="F579" s="201"/>
      <c r="G579" s="201"/>
      <c r="H579" s="116"/>
    </row>
    <row r="580" spans="2:8" s="50" customFormat="1" x14ac:dyDescent="0.3">
      <c r="B580" s="200"/>
      <c r="C580" s="200"/>
      <c r="D580" s="116"/>
      <c r="E580" s="116"/>
      <c r="F580" s="201"/>
      <c r="G580" s="201"/>
      <c r="H580" s="116"/>
    </row>
    <row r="581" spans="2:8" s="50" customFormat="1" x14ac:dyDescent="0.3">
      <c r="B581" s="200"/>
      <c r="C581" s="200"/>
      <c r="D581" s="116"/>
      <c r="E581" s="116"/>
      <c r="F581" s="201"/>
      <c r="G581" s="201"/>
      <c r="H581" s="116"/>
    </row>
    <row r="582" spans="2:8" s="50" customFormat="1" x14ac:dyDescent="0.3">
      <c r="B582" s="200"/>
      <c r="C582" s="200"/>
      <c r="D582" s="116"/>
      <c r="E582" s="116"/>
      <c r="F582" s="201"/>
      <c r="G582" s="201"/>
      <c r="H582" s="116"/>
    </row>
    <row r="583" spans="2:8" s="50" customFormat="1" x14ac:dyDescent="0.3">
      <c r="B583" s="200"/>
      <c r="C583" s="200"/>
      <c r="D583" s="116"/>
      <c r="E583" s="116"/>
      <c r="F583" s="201"/>
      <c r="G583" s="201"/>
      <c r="H583" s="116"/>
    </row>
    <row r="584" spans="2:8" s="50" customFormat="1" x14ac:dyDescent="0.3">
      <c r="B584" s="200"/>
      <c r="C584" s="200"/>
      <c r="D584" s="116"/>
      <c r="E584" s="116"/>
      <c r="F584" s="201"/>
      <c r="G584" s="201"/>
      <c r="H584" s="116"/>
    </row>
    <row r="585" spans="2:8" s="50" customFormat="1" x14ac:dyDescent="0.3">
      <c r="B585" s="200"/>
      <c r="C585" s="200"/>
      <c r="D585" s="116"/>
      <c r="E585" s="116"/>
      <c r="F585" s="201"/>
      <c r="G585" s="201"/>
      <c r="H585" s="116"/>
    </row>
    <row r="586" spans="2:8" s="50" customFormat="1" x14ac:dyDescent="0.3">
      <c r="B586" s="200"/>
      <c r="C586" s="200"/>
      <c r="D586" s="116"/>
      <c r="E586" s="116"/>
      <c r="F586" s="201"/>
      <c r="G586" s="201"/>
      <c r="H586" s="116"/>
    </row>
    <row r="587" spans="2:8" s="50" customFormat="1" x14ac:dyDescent="0.3">
      <c r="B587" s="200"/>
      <c r="C587" s="200"/>
      <c r="D587" s="116"/>
      <c r="E587" s="116"/>
      <c r="F587" s="201"/>
      <c r="G587" s="201"/>
      <c r="H587" s="116"/>
    </row>
    <row r="588" spans="2:8" s="50" customFormat="1" x14ac:dyDescent="0.3">
      <c r="B588" s="200"/>
      <c r="C588" s="200"/>
      <c r="D588" s="116"/>
      <c r="E588" s="116"/>
      <c r="F588" s="201"/>
      <c r="G588" s="201"/>
      <c r="H588" s="116"/>
    </row>
    <row r="589" spans="2:8" s="50" customFormat="1" x14ac:dyDescent="0.3">
      <c r="B589" s="200"/>
      <c r="C589" s="200"/>
      <c r="D589" s="116"/>
      <c r="E589" s="116"/>
      <c r="F589" s="201"/>
      <c r="G589" s="201"/>
      <c r="H589" s="116"/>
    </row>
    <row r="590" spans="2:8" s="50" customFormat="1" x14ac:dyDescent="0.3">
      <c r="B590" s="200"/>
      <c r="C590" s="200"/>
      <c r="D590" s="116"/>
      <c r="E590" s="116"/>
      <c r="F590" s="201"/>
      <c r="G590" s="201"/>
      <c r="H590" s="116"/>
    </row>
    <row r="591" spans="2:8" s="50" customFormat="1" x14ac:dyDescent="0.3">
      <c r="B591" s="200"/>
      <c r="C591" s="200"/>
      <c r="D591" s="116"/>
      <c r="E591" s="116"/>
      <c r="F591" s="201"/>
      <c r="G591" s="201"/>
      <c r="H591" s="116"/>
    </row>
    <row r="592" spans="2:8" s="50" customFormat="1" x14ac:dyDescent="0.3">
      <c r="B592" s="200"/>
      <c r="C592" s="200"/>
      <c r="D592" s="116"/>
      <c r="E592" s="116"/>
      <c r="F592" s="201"/>
      <c r="G592" s="201"/>
      <c r="H592" s="116"/>
    </row>
    <row r="593" spans="2:8" s="50" customFormat="1" x14ac:dyDescent="0.3">
      <c r="B593" s="200"/>
      <c r="C593" s="200"/>
      <c r="D593" s="116"/>
      <c r="E593" s="116"/>
      <c r="F593" s="201"/>
      <c r="G593" s="201"/>
      <c r="H593" s="116"/>
    </row>
    <row r="594" spans="2:8" s="50" customFormat="1" x14ac:dyDescent="0.3">
      <c r="B594" s="200"/>
      <c r="C594" s="200"/>
      <c r="D594" s="116"/>
      <c r="E594" s="116"/>
      <c r="F594" s="201"/>
      <c r="G594" s="201"/>
      <c r="H594" s="116"/>
    </row>
    <row r="595" spans="2:8" s="50" customFormat="1" x14ac:dyDescent="0.3">
      <c r="B595" s="200"/>
      <c r="C595" s="200"/>
      <c r="D595" s="116"/>
      <c r="E595" s="116"/>
      <c r="F595" s="201"/>
      <c r="G595" s="201"/>
      <c r="H595" s="116"/>
    </row>
    <row r="596" spans="2:8" s="50" customFormat="1" x14ac:dyDescent="0.3">
      <c r="B596" s="200"/>
      <c r="C596" s="200"/>
      <c r="D596" s="116"/>
      <c r="E596" s="116"/>
      <c r="F596" s="201"/>
      <c r="G596" s="201"/>
      <c r="H596" s="116"/>
    </row>
    <row r="597" spans="2:8" s="50" customFormat="1" x14ac:dyDescent="0.3">
      <c r="B597" s="200"/>
      <c r="C597" s="200"/>
      <c r="D597" s="116"/>
      <c r="E597" s="116"/>
      <c r="F597" s="201"/>
      <c r="G597" s="201"/>
      <c r="H597" s="116"/>
    </row>
    <row r="598" spans="2:8" s="50" customFormat="1" x14ac:dyDescent="0.3">
      <c r="B598" s="200"/>
      <c r="C598" s="200"/>
      <c r="D598" s="116"/>
      <c r="E598" s="116"/>
      <c r="F598" s="201"/>
      <c r="G598" s="201"/>
      <c r="H598" s="116"/>
    </row>
    <row r="599" spans="2:8" s="50" customFormat="1" x14ac:dyDescent="0.3">
      <c r="B599" s="200"/>
      <c r="C599" s="200"/>
      <c r="D599" s="116"/>
      <c r="E599" s="116"/>
      <c r="F599" s="201"/>
      <c r="G599" s="201"/>
      <c r="H599" s="116"/>
    </row>
    <row r="600" spans="2:8" s="50" customFormat="1" x14ac:dyDescent="0.3">
      <c r="B600" s="200"/>
      <c r="C600" s="200"/>
      <c r="D600" s="116"/>
      <c r="E600" s="116"/>
      <c r="F600" s="201"/>
      <c r="G600" s="201"/>
      <c r="H600" s="116"/>
    </row>
    <row r="601" spans="2:8" s="50" customFormat="1" x14ac:dyDescent="0.3">
      <c r="B601" s="200"/>
      <c r="C601" s="200"/>
      <c r="D601" s="116"/>
      <c r="E601" s="116"/>
      <c r="F601" s="201"/>
      <c r="G601" s="201"/>
      <c r="H601" s="116"/>
    </row>
    <row r="602" spans="2:8" s="50" customFormat="1" x14ac:dyDescent="0.3">
      <c r="B602" s="200"/>
      <c r="C602" s="200"/>
      <c r="D602" s="116"/>
      <c r="E602" s="116"/>
      <c r="F602" s="201"/>
      <c r="G602" s="201"/>
      <c r="H602" s="116"/>
    </row>
    <row r="603" spans="2:8" s="50" customFormat="1" x14ac:dyDescent="0.3">
      <c r="B603" s="200"/>
      <c r="C603" s="200"/>
      <c r="D603" s="116"/>
      <c r="E603" s="116"/>
      <c r="F603" s="201"/>
      <c r="G603" s="201"/>
      <c r="H603" s="116"/>
    </row>
    <row r="604" spans="2:8" s="50" customFormat="1" x14ac:dyDescent="0.3">
      <c r="B604" s="200"/>
      <c r="C604" s="200"/>
      <c r="D604" s="116"/>
      <c r="E604" s="116"/>
      <c r="F604" s="201"/>
      <c r="G604" s="201"/>
      <c r="H604" s="116"/>
    </row>
    <row r="605" spans="2:8" s="50" customFormat="1" x14ac:dyDescent="0.3">
      <c r="B605" s="200"/>
      <c r="C605" s="200"/>
      <c r="D605" s="116"/>
      <c r="E605" s="116"/>
      <c r="F605" s="201"/>
      <c r="G605" s="201"/>
      <c r="H605" s="116"/>
    </row>
    <row r="606" spans="2:8" s="50" customFormat="1" x14ac:dyDescent="0.3">
      <c r="B606" s="200"/>
      <c r="C606" s="200"/>
      <c r="D606" s="116"/>
      <c r="E606" s="116"/>
      <c r="F606" s="201"/>
      <c r="G606" s="201"/>
      <c r="H606" s="116"/>
    </row>
    <row r="607" spans="2:8" s="50" customFormat="1" x14ac:dyDescent="0.3">
      <c r="B607" s="200"/>
      <c r="C607" s="200"/>
      <c r="D607" s="116"/>
      <c r="E607" s="116"/>
      <c r="F607" s="201"/>
      <c r="G607" s="201"/>
      <c r="H607" s="116"/>
    </row>
    <row r="608" spans="2:8" s="50" customFormat="1" x14ac:dyDescent="0.3">
      <c r="B608" s="200"/>
      <c r="C608" s="200"/>
      <c r="D608" s="116"/>
      <c r="E608" s="116"/>
      <c r="F608" s="201"/>
      <c r="G608" s="201"/>
      <c r="H608" s="116"/>
    </row>
    <row r="609" spans="2:8" s="50" customFormat="1" x14ac:dyDescent="0.3">
      <c r="B609" s="200"/>
      <c r="C609" s="200"/>
      <c r="D609" s="116"/>
      <c r="E609" s="116"/>
      <c r="F609" s="201"/>
      <c r="G609" s="201"/>
      <c r="H609" s="116"/>
    </row>
    <row r="610" spans="2:8" s="50" customFormat="1" x14ac:dyDescent="0.3">
      <c r="B610" s="200"/>
      <c r="C610" s="200"/>
      <c r="D610" s="116"/>
      <c r="E610" s="116"/>
      <c r="F610" s="201"/>
      <c r="G610" s="201"/>
      <c r="H610" s="116"/>
    </row>
    <row r="611" spans="2:8" s="50" customFormat="1" x14ac:dyDescent="0.3">
      <c r="B611" s="200"/>
      <c r="C611" s="200"/>
      <c r="D611" s="116"/>
      <c r="E611" s="116"/>
      <c r="F611" s="201"/>
      <c r="G611" s="201"/>
      <c r="H611" s="116"/>
    </row>
    <row r="612" spans="2:8" s="50" customFormat="1" x14ac:dyDescent="0.3">
      <c r="B612" s="200"/>
      <c r="C612" s="200"/>
      <c r="D612" s="116"/>
      <c r="E612" s="116"/>
      <c r="F612" s="201"/>
      <c r="G612" s="201"/>
      <c r="H612" s="116"/>
    </row>
    <row r="613" spans="2:8" s="50" customFormat="1" x14ac:dyDescent="0.3">
      <c r="B613" s="200"/>
      <c r="C613" s="200"/>
      <c r="D613" s="116"/>
      <c r="E613" s="116"/>
      <c r="F613" s="201"/>
      <c r="G613" s="201"/>
      <c r="H613" s="116"/>
    </row>
    <row r="614" spans="2:8" s="50" customFormat="1" x14ac:dyDescent="0.3">
      <c r="B614" s="200"/>
      <c r="C614" s="200"/>
      <c r="D614" s="116"/>
      <c r="E614" s="116"/>
      <c r="F614" s="201"/>
      <c r="G614" s="201"/>
      <c r="H614" s="116"/>
    </row>
    <row r="615" spans="2:8" s="50" customFormat="1" x14ac:dyDescent="0.3">
      <c r="B615" s="200"/>
      <c r="C615" s="200"/>
      <c r="D615" s="116"/>
      <c r="E615" s="116"/>
      <c r="F615" s="201"/>
      <c r="G615" s="201"/>
      <c r="H615" s="116"/>
    </row>
    <row r="616" spans="2:8" s="50" customFormat="1" x14ac:dyDescent="0.3">
      <c r="B616" s="200"/>
      <c r="C616" s="200"/>
      <c r="D616" s="116"/>
      <c r="E616" s="116"/>
      <c r="F616" s="201"/>
      <c r="G616" s="201"/>
      <c r="H616" s="116"/>
    </row>
    <row r="617" spans="2:8" s="50" customFormat="1" x14ac:dyDescent="0.3">
      <c r="B617" s="200"/>
      <c r="C617" s="200"/>
      <c r="D617" s="116"/>
      <c r="E617" s="116"/>
      <c r="F617" s="201"/>
      <c r="G617" s="201"/>
      <c r="H617" s="116"/>
    </row>
    <row r="618" spans="2:8" s="50" customFormat="1" x14ac:dyDescent="0.3">
      <c r="B618" s="200"/>
      <c r="C618" s="200"/>
      <c r="D618" s="116"/>
      <c r="E618" s="116"/>
      <c r="F618" s="201"/>
      <c r="G618" s="201"/>
      <c r="H618" s="116"/>
    </row>
    <row r="619" spans="2:8" s="50" customFormat="1" x14ac:dyDescent="0.3">
      <c r="B619" s="200"/>
      <c r="C619" s="200"/>
      <c r="D619" s="116"/>
      <c r="E619" s="116"/>
      <c r="F619" s="201"/>
      <c r="G619" s="201"/>
      <c r="H619" s="116"/>
    </row>
    <row r="620" spans="2:8" s="50" customFormat="1" x14ac:dyDescent="0.3">
      <c r="B620" s="200"/>
      <c r="C620" s="200"/>
      <c r="D620" s="116"/>
      <c r="E620" s="116"/>
      <c r="F620" s="201"/>
      <c r="G620" s="201"/>
      <c r="H620" s="116"/>
    </row>
    <row r="621" spans="2:8" s="50" customFormat="1" x14ac:dyDescent="0.3">
      <c r="B621" s="200"/>
      <c r="C621" s="200"/>
      <c r="D621" s="116"/>
      <c r="E621" s="116"/>
      <c r="F621" s="201"/>
      <c r="G621" s="201"/>
      <c r="H621" s="116"/>
    </row>
    <row r="622" spans="2:8" s="50" customFormat="1" x14ac:dyDescent="0.3">
      <c r="B622" s="200"/>
      <c r="C622" s="200"/>
      <c r="D622" s="116"/>
      <c r="E622" s="116"/>
      <c r="F622" s="201"/>
      <c r="G622" s="201"/>
      <c r="H622" s="116"/>
    </row>
    <row r="623" spans="2:8" s="50" customFormat="1" x14ac:dyDescent="0.3">
      <c r="B623" s="200"/>
      <c r="C623" s="200"/>
      <c r="D623" s="116"/>
      <c r="E623" s="116"/>
      <c r="F623" s="201"/>
      <c r="G623" s="201"/>
      <c r="H623" s="116"/>
    </row>
    <row r="624" spans="2:8" s="50" customFormat="1" x14ac:dyDescent="0.3">
      <c r="B624" s="200"/>
      <c r="C624" s="200"/>
      <c r="D624" s="116"/>
      <c r="E624" s="116"/>
      <c r="F624" s="201"/>
      <c r="G624" s="201"/>
      <c r="H624" s="116"/>
    </row>
    <row r="625" spans="2:8" s="50" customFormat="1" x14ac:dyDescent="0.3">
      <c r="B625" s="200"/>
      <c r="C625" s="200"/>
      <c r="D625" s="116"/>
      <c r="E625" s="116"/>
      <c r="F625" s="201"/>
      <c r="G625" s="201"/>
      <c r="H625" s="116"/>
    </row>
    <row r="626" spans="2:8" s="50" customFormat="1" x14ac:dyDescent="0.3">
      <c r="B626" s="200"/>
      <c r="C626" s="200"/>
      <c r="D626" s="116"/>
      <c r="E626" s="116"/>
      <c r="F626" s="201"/>
      <c r="G626" s="201"/>
      <c r="H626" s="116"/>
    </row>
    <row r="627" spans="2:8" s="50" customFormat="1" x14ac:dyDescent="0.3">
      <c r="B627" s="200"/>
      <c r="C627" s="200"/>
      <c r="D627" s="116"/>
      <c r="E627" s="116"/>
      <c r="F627" s="201"/>
      <c r="G627" s="201"/>
      <c r="H627" s="116"/>
    </row>
    <row r="628" spans="2:8" s="50" customFormat="1" x14ac:dyDescent="0.3">
      <c r="B628" s="200"/>
      <c r="C628" s="200"/>
      <c r="D628" s="116"/>
      <c r="E628" s="116"/>
      <c r="F628" s="201"/>
      <c r="G628" s="201"/>
      <c r="H628" s="116"/>
    </row>
    <row r="629" spans="2:8" s="50" customFormat="1" x14ac:dyDescent="0.3">
      <c r="B629" s="200"/>
      <c r="C629" s="200"/>
      <c r="D629" s="116"/>
      <c r="E629" s="116"/>
      <c r="F629" s="201"/>
      <c r="G629" s="201"/>
      <c r="H629" s="116"/>
    </row>
    <row r="630" spans="2:8" s="50" customFormat="1" x14ac:dyDescent="0.3">
      <c r="B630" s="200"/>
      <c r="C630" s="200"/>
      <c r="D630" s="116"/>
      <c r="E630" s="116"/>
      <c r="F630" s="201"/>
      <c r="G630" s="201"/>
      <c r="H630" s="116"/>
    </row>
    <row r="631" spans="2:8" s="50" customFormat="1" x14ac:dyDescent="0.3">
      <c r="B631" s="200"/>
      <c r="C631" s="200"/>
      <c r="D631" s="116"/>
      <c r="E631" s="116"/>
      <c r="F631" s="201"/>
      <c r="G631" s="201"/>
      <c r="H631" s="116"/>
    </row>
    <row r="632" spans="2:8" s="50" customFormat="1" x14ac:dyDescent="0.3">
      <c r="B632" s="200"/>
      <c r="C632" s="200"/>
      <c r="D632" s="116"/>
      <c r="E632" s="116"/>
      <c r="F632" s="201"/>
      <c r="G632" s="201"/>
      <c r="H632" s="116"/>
    </row>
    <row r="633" spans="2:8" s="50" customFormat="1" x14ac:dyDescent="0.3">
      <c r="B633" s="200"/>
      <c r="C633" s="200"/>
      <c r="D633" s="116"/>
      <c r="E633" s="116"/>
      <c r="F633" s="201"/>
      <c r="G633" s="201"/>
      <c r="H633" s="116"/>
    </row>
    <row r="634" spans="2:8" s="50" customFormat="1" x14ac:dyDescent="0.3">
      <c r="B634" s="200"/>
      <c r="C634" s="200"/>
      <c r="D634" s="116"/>
      <c r="E634" s="116"/>
      <c r="F634" s="201"/>
      <c r="G634" s="201"/>
      <c r="H634" s="116"/>
    </row>
    <row r="635" spans="2:8" s="50" customFormat="1" x14ac:dyDescent="0.3">
      <c r="B635" s="200"/>
      <c r="C635" s="200"/>
      <c r="D635" s="116"/>
      <c r="E635" s="116"/>
      <c r="F635" s="201"/>
      <c r="G635" s="201"/>
      <c r="H635" s="116"/>
    </row>
    <row r="636" spans="2:8" s="50" customFormat="1" x14ac:dyDescent="0.3">
      <c r="B636" s="200"/>
      <c r="C636" s="200"/>
      <c r="D636" s="116"/>
      <c r="E636" s="116"/>
      <c r="F636" s="201"/>
      <c r="G636" s="201"/>
      <c r="H636" s="116"/>
    </row>
    <row r="637" spans="2:8" s="50" customFormat="1" x14ac:dyDescent="0.3">
      <c r="B637" s="200"/>
      <c r="C637" s="200"/>
      <c r="D637" s="116"/>
      <c r="E637" s="116"/>
      <c r="F637" s="201"/>
      <c r="G637" s="201"/>
      <c r="H637" s="116"/>
    </row>
    <row r="638" spans="2:8" s="50" customFormat="1" x14ac:dyDescent="0.3">
      <c r="B638" s="200"/>
      <c r="C638" s="200"/>
      <c r="D638" s="116"/>
      <c r="E638" s="116"/>
      <c r="F638" s="201"/>
      <c r="G638" s="201"/>
      <c r="H638" s="116"/>
    </row>
    <row r="639" spans="2:8" s="50" customFormat="1" x14ac:dyDescent="0.3">
      <c r="B639" s="200"/>
      <c r="C639" s="200"/>
      <c r="D639" s="116"/>
      <c r="E639" s="116"/>
      <c r="F639" s="201"/>
      <c r="G639" s="201"/>
      <c r="H639" s="116"/>
    </row>
    <row r="640" spans="2:8" s="50" customFormat="1" x14ac:dyDescent="0.3">
      <c r="B640" s="200"/>
      <c r="C640" s="200"/>
      <c r="D640" s="116"/>
      <c r="E640" s="116"/>
      <c r="F640" s="201"/>
      <c r="G640" s="201"/>
      <c r="H640" s="116"/>
    </row>
    <row r="641" spans="2:8" s="50" customFormat="1" x14ac:dyDescent="0.3">
      <c r="B641" s="200"/>
      <c r="C641" s="200"/>
      <c r="D641" s="116"/>
      <c r="E641" s="116"/>
      <c r="F641" s="201"/>
      <c r="G641" s="201"/>
      <c r="H641" s="116"/>
    </row>
    <row r="642" spans="2:8" s="50" customFormat="1" x14ac:dyDescent="0.3">
      <c r="B642" s="200"/>
      <c r="C642" s="200"/>
      <c r="D642" s="116"/>
      <c r="E642" s="116"/>
      <c r="F642" s="201"/>
      <c r="G642" s="201"/>
      <c r="H642" s="116"/>
    </row>
    <row r="643" spans="2:8" s="50" customFormat="1" x14ac:dyDescent="0.3">
      <c r="B643" s="200"/>
      <c r="C643" s="200"/>
      <c r="D643" s="116"/>
      <c r="E643" s="116"/>
      <c r="F643" s="201"/>
      <c r="G643" s="201"/>
      <c r="H643" s="116"/>
    </row>
    <row r="644" spans="2:8" s="50" customFormat="1" x14ac:dyDescent="0.3">
      <c r="B644" s="200"/>
      <c r="C644" s="200"/>
      <c r="D644" s="116"/>
      <c r="E644" s="116"/>
      <c r="F644" s="201"/>
      <c r="G644" s="201"/>
      <c r="H644" s="116"/>
    </row>
    <row r="645" spans="2:8" s="50" customFormat="1" x14ac:dyDescent="0.3">
      <c r="B645" s="200"/>
      <c r="C645" s="200"/>
      <c r="D645" s="116"/>
      <c r="E645" s="116"/>
      <c r="F645" s="201"/>
      <c r="G645" s="201"/>
      <c r="H645" s="116"/>
    </row>
    <row r="646" spans="2:8" s="50" customFormat="1" x14ac:dyDescent="0.3">
      <c r="B646" s="200"/>
      <c r="C646" s="200"/>
      <c r="D646" s="116"/>
      <c r="E646" s="116"/>
      <c r="F646" s="201"/>
      <c r="G646" s="201"/>
      <c r="H646" s="116"/>
    </row>
    <row r="647" spans="2:8" s="50" customFormat="1" x14ac:dyDescent="0.3">
      <c r="B647" s="200"/>
      <c r="C647" s="200"/>
      <c r="D647" s="116"/>
      <c r="E647" s="116"/>
      <c r="F647" s="201"/>
      <c r="G647" s="201"/>
      <c r="H647" s="116"/>
    </row>
    <row r="648" spans="2:8" s="50" customFormat="1" x14ac:dyDescent="0.3">
      <c r="B648" s="200"/>
      <c r="C648" s="200"/>
      <c r="D648" s="116"/>
      <c r="E648" s="116"/>
      <c r="F648" s="201"/>
      <c r="G648" s="201"/>
      <c r="H648" s="116"/>
    </row>
    <row r="649" spans="2:8" s="50" customFormat="1" x14ac:dyDescent="0.3">
      <c r="B649" s="200"/>
      <c r="C649" s="200"/>
      <c r="D649" s="116"/>
      <c r="E649" s="116"/>
      <c r="F649" s="201"/>
      <c r="G649" s="201"/>
      <c r="H649" s="116"/>
    </row>
    <row r="650" spans="2:8" s="50" customFormat="1" x14ac:dyDescent="0.3">
      <c r="B650" s="200"/>
      <c r="C650" s="200"/>
      <c r="D650" s="116"/>
      <c r="E650" s="116"/>
      <c r="F650" s="201"/>
      <c r="G650" s="201"/>
      <c r="H650" s="116"/>
    </row>
    <row r="651" spans="2:8" s="50" customFormat="1" x14ac:dyDescent="0.3">
      <c r="B651" s="200"/>
      <c r="C651" s="200"/>
      <c r="D651" s="116"/>
      <c r="E651" s="116"/>
      <c r="F651" s="201"/>
      <c r="G651" s="201"/>
      <c r="H651" s="116"/>
    </row>
    <row r="652" spans="2:8" s="50" customFormat="1" x14ac:dyDescent="0.3">
      <c r="B652" s="200"/>
      <c r="C652" s="200"/>
      <c r="D652" s="116"/>
      <c r="E652" s="116"/>
      <c r="F652" s="201"/>
      <c r="G652" s="201"/>
      <c r="H652" s="116"/>
    </row>
    <row r="653" spans="2:8" s="50" customFormat="1" x14ac:dyDescent="0.3">
      <c r="B653" s="200"/>
      <c r="C653" s="200"/>
      <c r="D653" s="116"/>
      <c r="E653" s="116"/>
      <c r="F653" s="201"/>
      <c r="G653" s="201"/>
      <c r="H653" s="116"/>
    </row>
    <row r="654" spans="2:8" s="50" customFormat="1" x14ac:dyDescent="0.3">
      <c r="B654" s="200"/>
      <c r="C654" s="200"/>
      <c r="D654" s="116"/>
      <c r="E654" s="116"/>
      <c r="F654" s="201"/>
      <c r="G654" s="201"/>
      <c r="H654" s="116"/>
    </row>
    <row r="655" spans="2:8" s="50" customFormat="1" x14ac:dyDescent="0.3">
      <c r="B655" s="200"/>
      <c r="C655" s="200"/>
      <c r="D655" s="116"/>
      <c r="E655" s="116"/>
      <c r="F655" s="201"/>
      <c r="G655" s="201"/>
      <c r="H655" s="116"/>
    </row>
    <row r="656" spans="2:8" s="50" customFormat="1" x14ac:dyDescent="0.3">
      <c r="B656" s="200"/>
      <c r="C656" s="200"/>
      <c r="D656" s="116"/>
      <c r="E656" s="116"/>
      <c r="F656" s="201"/>
      <c r="G656" s="201"/>
      <c r="H656" s="116"/>
    </row>
    <row r="657" spans="2:8" s="50" customFormat="1" x14ac:dyDescent="0.3">
      <c r="B657" s="200"/>
      <c r="C657" s="200"/>
      <c r="D657" s="116"/>
      <c r="E657" s="116"/>
      <c r="F657" s="201"/>
      <c r="G657" s="201"/>
      <c r="H657" s="116"/>
    </row>
    <row r="658" spans="2:8" s="50" customFormat="1" x14ac:dyDescent="0.3">
      <c r="B658" s="200"/>
      <c r="C658" s="200"/>
      <c r="D658" s="116"/>
      <c r="E658" s="116"/>
      <c r="F658" s="201"/>
      <c r="G658" s="201"/>
      <c r="H658" s="116"/>
    </row>
    <row r="659" spans="2:8" s="50" customFormat="1" x14ac:dyDescent="0.3">
      <c r="B659" s="200"/>
      <c r="C659" s="200"/>
      <c r="D659" s="116"/>
      <c r="E659" s="116"/>
      <c r="F659" s="201"/>
      <c r="G659" s="201"/>
      <c r="H659" s="116"/>
    </row>
    <row r="660" spans="2:8" s="50" customFormat="1" x14ac:dyDescent="0.3">
      <c r="B660" s="200"/>
      <c r="C660" s="200"/>
      <c r="D660" s="116"/>
      <c r="E660" s="116"/>
      <c r="F660" s="201"/>
      <c r="G660" s="201"/>
      <c r="H660" s="116"/>
    </row>
    <row r="661" spans="2:8" s="50" customFormat="1" x14ac:dyDescent="0.3">
      <c r="B661" s="200"/>
      <c r="C661" s="200"/>
      <c r="D661" s="116"/>
      <c r="E661" s="116"/>
      <c r="F661" s="201"/>
      <c r="G661" s="201"/>
      <c r="H661" s="116"/>
    </row>
    <row r="662" spans="2:8" s="50" customFormat="1" x14ac:dyDescent="0.3">
      <c r="B662" s="200"/>
      <c r="C662" s="200"/>
      <c r="D662" s="116"/>
      <c r="E662" s="116"/>
      <c r="F662" s="201"/>
      <c r="G662" s="201"/>
      <c r="H662" s="116"/>
    </row>
    <row r="663" spans="2:8" s="50" customFormat="1" x14ac:dyDescent="0.3">
      <c r="B663" s="200"/>
      <c r="C663" s="200"/>
      <c r="D663" s="116"/>
      <c r="E663" s="116"/>
      <c r="F663" s="201"/>
      <c r="G663" s="201"/>
      <c r="H663" s="116"/>
    </row>
    <row r="664" spans="2:8" s="50" customFormat="1" x14ac:dyDescent="0.3">
      <c r="B664" s="200"/>
      <c r="C664" s="200"/>
      <c r="D664" s="116"/>
      <c r="E664" s="116"/>
      <c r="F664" s="201"/>
      <c r="G664" s="201"/>
      <c r="H664" s="116"/>
    </row>
    <row r="665" spans="2:8" s="50" customFormat="1" x14ac:dyDescent="0.3">
      <c r="B665" s="200"/>
      <c r="C665" s="200"/>
      <c r="D665" s="116"/>
      <c r="E665" s="116"/>
      <c r="F665" s="201"/>
      <c r="G665" s="201"/>
      <c r="H665" s="116"/>
    </row>
    <row r="666" spans="2:8" s="50" customFormat="1" x14ac:dyDescent="0.3">
      <c r="B666" s="200"/>
      <c r="C666" s="200"/>
      <c r="D666" s="116"/>
      <c r="E666" s="116"/>
      <c r="F666" s="201"/>
      <c r="G666" s="201"/>
      <c r="H666" s="116"/>
    </row>
    <row r="667" spans="2:8" s="50" customFormat="1" x14ac:dyDescent="0.3">
      <c r="B667" s="200"/>
      <c r="C667" s="200"/>
      <c r="D667" s="116"/>
      <c r="E667" s="116"/>
      <c r="F667" s="201"/>
      <c r="G667" s="201"/>
      <c r="H667" s="116"/>
    </row>
    <row r="668" spans="2:8" s="50" customFormat="1" x14ac:dyDescent="0.3">
      <c r="B668" s="200"/>
      <c r="C668" s="200"/>
      <c r="D668" s="116"/>
      <c r="E668" s="116"/>
      <c r="F668" s="201"/>
      <c r="G668" s="201"/>
      <c r="H668" s="116"/>
    </row>
    <row r="669" spans="2:8" s="50" customFormat="1" x14ac:dyDescent="0.3">
      <c r="B669" s="200"/>
      <c r="C669" s="200"/>
      <c r="D669" s="116"/>
      <c r="E669" s="116"/>
      <c r="F669" s="201"/>
      <c r="G669" s="201"/>
      <c r="H669" s="116"/>
    </row>
    <row r="670" spans="2:8" s="50" customFormat="1" x14ac:dyDescent="0.3">
      <c r="B670" s="200"/>
      <c r="C670" s="200"/>
      <c r="D670" s="116"/>
      <c r="E670" s="116"/>
      <c r="F670" s="201"/>
      <c r="G670" s="201"/>
      <c r="H670" s="116"/>
    </row>
    <row r="671" spans="2:8" s="50" customFormat="1" x14ac:dyDescent="0.3">
      <c r="B671" s="200"/>
      <c r="C671" s="200"/>
      <c r="D671" s="116"/>
      <c r="E671" s="116"/>
      <c r="F671" s="201"/>
      <c r="G671" s="201"/>
      <c r="H671" s="116"/>
    </row>
    <row r="672" spans="2:8" s="50" customFormat="1" x14ac:dyDescent="0.3">
      <c r="B672" s="200"/>
      <c r="C672" s="200"/>
      <c r="D672" s="116"/>
      <c r="E672" s="116"/>
      <c r="F672" s="201"/>
      <c r="G672" s="201"/>
      <c r="H672" s="116"/>
    </row>
    <row r="673" spans="2:8" s="50" customFormat="1" x14ac:dyDescent="0.3">
      <c r="B673" s="200"/>
      <c r="C673" s="200"/>
      <c r="D673" s="116"/>
      <c r="E673" s="116"/>
      <c r="F673" s="201"/>
      <c r="G673" s="201"/>
      <c r="H673" s="116"/>
    </row>
    <row r="674" spans="2:8" s="50" customFormat="1" x14ac:dyDescent="0.3">
      <c r="B674" s="200"/>
      <c r="C674" s="200"/>
      <c r="D674" s="116"/>
      <c r="E674" s="116"/>
      <c r="F674" s="201"/>
      <c r="G674" s="201"/>
      <c r="H674" s="116"/>
    </row>
    <row r="675" spans="2:8" s="50" customFormat="1" x14ac:dyDescent="0.3">
      <c r="B675" s="200"/>
      <c r="C675" s="200"/>
      <c r="D675" s="116"/>
      <c r="E675" s="116"/>
      <c r="F675" s="201"/>
      <c r="G675" s="201"/>
      <c r="H675" s="116"/>
    </row>
    <row r="676" spans="2:8" s="50" customFormat="1" x14ac:dyDescent="0.3">
      <c r="B676" s="200"/>
      <c r="C676" s="200"/>
      <c r="D676" s="116"/>
      <c r="E676" s="116"/>
      <c r="F676" s="201"/>
      <c r="G676" s="201"/>
      <c r="H676" s="116"/>
    </row>
    <row r="677" spans="2:8" s="50" customFormat="1" x14ac:dyDescent="0.3">
      <c r="B677" s="200"/>
      <c r="C677" s="200"/>
      <c r="D677" s="116"/>
      <c r="E677" s="116"/>
      <c r="F677" s="201"/>
      <c r="G677" s="201"/>
      <c r="H677" s="116"/>
    </row>
    <row r="678" spans="2:8" s="50" customFormat="1" x14ac:dyDescent="0.3">
      <c r="B678" s="200"/>
      <c r="C678" s="200"/>
      <c r="D678" s="116"/>
      <c r="E678" s="116"/>
      <c r="F678" s="201"/>
      <c r="G678" s="201"/>
      <c r="H678" s="116"/>
    </row>
    <row r="679" spans="2:8" s="50" customFormat="1" x14ac:dyDescent="0.3">
      <c r="B679" s="200"/>
      <c r="C679" s="200"/>
      <c r="D679" s="116"/>
      <c r="E679" s="116"/>
      <c r="F679" s="201"/>
      <c r="G679" s="201"/>
      <c r="H679" s="116"/>
    </row>
    <row r="680" spans="2:8" s="50" customFormat="1" x14ac:dyDescent="0.3">
      <c r="B680" s="200"/>
      <c r="C680" s="200"/>
      <c r="D680" s="116"/>
      <c r="E680" s="116"/>
      <c r="F680" s="201"/>
      <c r="G680" s="201"/>
      <c r="H680" s="116"/>
    </row>
    <row r="681" spans="2:8" s="50" customFormat="1" x14ac:dyDescent="0.3">
      <c r="B681" s="200"/>
      <c r="C681" s="200"/>
      <c r="D681" s="116"/>
      <c r="E681" s="116"/>
      <c r="F681" s="201"/>
      <c r="G681" s="201"/>
      <c r="H681" s="116"/>
    </row>
    <row r="682" spans="2:8" s="50" customFormat="1" x14ac:dyDescent="0.3">
      <c r="B682" s="200"/>
      <c r="C682" s="200"/>
      <c r="D682" s="116"/>
      <c r="E682" s="116"/>
      <c r="F682" s="201"/>
      <c r="G682" s="201"/>
      <c r="H682" s="116"/>
    </row>
    <row r="683" spans="2:8" s="50" customFormat="1" x14ac:dyDescent="0.3">
      <c r="B683" s="200"/>
      <c r="C683" s="200"/>
      <c r="D683" s="116"/>
      <c r="E683" s="116"/>
      <c r="F683" s="201"/>
      <c r="G683" s="201"/>
      <c r="H683" s="116"/>
    </row>
    <row r="684" spans="2:8" s="50" customFormat="1" x14ac:dyDescent="0.3">
      <c r="B684" s="200"/>
      <c r="C684" s="200"/>
      <c r="D684" s="116"/>
      <c r="E684" s="116"/>
      <c r="F684" s="201"/>
      <c r="G684" s="201"/>
      <c r="H684" s="116"/>
    </row>
    <row r="685" spans="2:8" s="50" customFormat="1" x14ac:dyDescent="0.3">
      <c r="B685" s="200"/>
      <c r="C685" s="200"/>
      <c r="D685" s="116"/>
      <c r="E685" s="116"/>
      <c r="F685" s="201"/>
      <c r="G685" s="201"/>
      <c r="H685" s="116"/>
    </row>
    <row r="686" spans="2:8" s="50" customFormat="1" x14ac:dyDescent="0.3">
      <c r="B686" s="200"/>
      <c r="C686" s="200"/>
      <c r="D686" s="116"/>
      <c r="E686" s="116"/>
      <c r="F686" s="201"/>
      <c r="G686" s="201"/>
      <c r="H686" s="116"/>
    </row>
    <row r="687" spans="2:8" s="50" customFormat="1" x14ac:dyDescent="0.3">
      <c r="B687" s="200"/>
      <c r="C687" s="200"/>
      <c r="D687" s="116"/>
      <c r="E687" s="116"/>
      <c r="F687" s="201"/>
      <c r="G687" s="201"/>
      <c r="H687" s="116"/>
    </row>
    <row r="688" spans="2:8" s="50" customFormat="1" x14ac:dyDescent="0.3">
      <c r="B688" s="200"/>
      <c r="C688" s="200"/>
      <c r="D688" s="116"/>
      <c r="E688" s="116"/>
      <c r="F688" s="201"/>
      <c r="G688" s="201"/>
      <c r="H688" s="116"/>
    </row>
    <row r="689" spans="2:8" s="50" customFormat="1" x14ac:dyDescent="0.3">
      <c r="B689" s="200"/>
      <c r="C689" s="200"/>
      <c r="D689" s="116"/>
      <c r="E689" s="116"/>
      <c r="F689" s="201"/>
      <c r="G689" s="201"/>
      <c r="H689" s="116"/>
    </row>
    <row r="690" spans="2:8" s="50" customFormat="1" x14ac:dyDescent="0.3">
      <c r="B690" s="200"/>
      <c r="C690" s="200"/>
      <c r="D690" s="116"/>
      <c r="E690" s="116"/>
      <c r="F690" s="201"/>
      <c r="G690" s="201"/>
      <c r="H690" s="116"/>
    </row>
    <row r="691" spans="2:8" s="50" customFormat="1" x14ac:dyDescent="0.3">
      <c r="B691" s="200"/>
      <c r="C691" s="200"/>
      <c r="D691" s="116"/>
      <c r="E691" s="116"/>
      <c r="F691" s="201"/>
      <c r="G691" s="201"/>
      <c r="H691" s="116"/>
    </row>
    <row r="692" spans="2:8" s="50" customFormat="1" x14ac:dyDescent="0.3">
      <c r="B692" s="200"/>
      <c r="C692" s="200"/>
      <c r="D692" s="116"/>
      <c r="E692" s="116"/>
      <c r="F692" s="201"/>
      <c r="G692" s="201"/>
      <c r="H692" s="116"/>
    </row>
    <row r="693" spans="2:8" s="50" customFormat="1" x14ac:dyDescent="0.3">
      <c r="B693" s="200"/>
      <c r="C693" s="200"/>
      <c r="D693" s="116"/>
      <c r="E693" s="116"/>
      <c r="F693" s="201"/>
      <c r="G693" s="201"/>
      <c r="H693" s="116"/>
    </row>
    <row r="694" spans="2:8" s="50" customFormat="1" x14ac:dyDescent="0.3">
      <c r="B694" s="200"/>
      <c r="C694" s="200"/>
      <c r="D694" s="116"/>
      <c r="E694" s="116"/>
      <c r="F694" s="201"/>
      <c r="G694" s="201"/>
      <c r="H694" s="116"/>
    </row>
    <row r="695" spans="2:8" s="50" customFormat="1" x14ac:dyDescent="0.3">
      <c r="B695" s="200"/>
      <c r="C695" s="200"/>
      <c r="D695" s="116"/>
      <c r="E695" s="116"/>
      <c r="F695" s="201"/>
      <c r="G695" s="201"/>
      <c r="H695" s="116"/>
    </row>
    <row r="696" spans="2:8" s="50" customFormat="1" x14ac:dyDescent="0.3">
      <c r="B696" s="200"/>
      <c r="C696" s="200"/>
      <c r="D696" s="116"/>
      <c r="E696" s="116"/>
      <c r="F696" s="201"/>
      <c r="G696" s="201"/>
      <c r="H696" s="116"/>
    </row>
    <row r="697" spans="2:8" s="50" customFormat="1" x14ac:dyDescent="0.3">
      <c r="B697" s="200"/>
      <c r="C697" s="200"/>
      <c r="D697" s="116"/>
      <c r="E697" s="116"/>
      <c r="F697" s="201"/>
      <c r="G697" s="201"/>
      <c r="H697" s="116"/>
    </row>
    <row r="698" spans="2:8" s="50" customFormat="1" x14ac:dyDescent="0.3">
      <c r="B698" s="200"/>
      <c r="C698" s="200"/>
      <c r="D698" s="116"/>
      <c r="E698" s="116"/>
      <c r="F698" s="201"/>
      <c r="G698" s="201"/>
      <c r="H698" s="116"/>
    </row>
    <row r="699" spans="2:8" s="50" customFormat="1" x14ac:dyDescent="0.3">
      <c r="B699" s="200"/>
      <c r="C699" s="200"/>
      <c r="D699" s="116"/>
      <c r="E699" s="116"/>
      <c r="F699" s="201"/>
      <c r="G699" s="201"/>
      <c r="H699" s="116"/>
    </row>
    <row r="700" spans="2:8" s="50" customFormat="1" x14ac:dyDescent="0.3">
      <c r="B700" s="200"/>
      <c r="C700" s="200"/>
      <c r="D700" s="116"/>
      <c r="E700" s="116"/>
      <c r="F700" s="201"/>
      <c r="G700" s="201"/>
      <c r="H700" s="116"/>
    </row>
    <row r="701" spans="2:8" s="50" customFormat="1" x14ac:dyDescent="0.3">
      <c r="B701" s="200"/>
      <c r="C701" s="200"/>
      <c r="D701" s="116"/>
      <c r="E701" s="116"/>
      <c r="F701" s="201"/>
      <c r="G701" s="201"/>
      <c r="H701" s="116"/>
    </row>
    <row r="702" spans="2:8" s="50" customFormat="1" x14ac:dyDescent="0.3">
      <c r="B702" s="200"/>
      <c r="C702" s="200"/>
      <c r="D702" s="116"/>
      <c r="E702" s="116"/>
      <c r="F702" s="201"/>
      <c r="G702" s="201"/>
      <c r="H702" s="116"/>
    </row>
    <row r="703" spans="2:8" s="50" customFormat="1" x14ac:dyDescent="0.3">
      <c r="B703" s="200"/>
      <c r="C703" s="200"/>
      <c r="D703" s="116"/>
      <c r="E703" s="116"/>
      <c r="F703" s="201"/>
      <c r="G703" s="201"/>
      <c r="H703" s="116"/>
    </row>
    <row r="704" spans="2:8" s="50" customFormat="1" x14ac:dyDescent="0.3">
      <c r="B704" s="200"/>
      <c r="C704" s="200"/>
      <c r="D704" s="116"/>
      <c r="E704" s="116"/>
      <c r="F704" s="201"/>
      <c r="G704" s="201"/>
      <c r="H704" s="116"/>
    </row>
    <row r="705" spans="2:8" s="50" customFormat="1" x14ac:dyDescent="0.3">
      <c r="B705" s="200"/>
      <c r="C705" s="200"/>
      <c r="D705" s="116"/>
      <c r="E705" s="116"/>
      <c r="F705" s="201"/>
      <c r="G705" s="201"/>
      <c r="H705" s="116"/>
    </row>
    <row r="706" spans="2:8" s="50" customFormat="1" x14ac:dyDescent="0.3">
      <c r="B706" s="200"/>
      <c r="C706" s="200"/>
      <c r="D706" s="116"/>
      <c r="E706" s="116"/>
      <c r="F706" s="201"/>
      <c r="G706" s="201"/>
      <c r="H706" s="116"/>
    </row>
    <row r="707" spans="2:8" s="50" customFormat="1" x14ac:dyDescent="0.3">
      <c r="B707" s="200"/>
      <c r="C707" s="200"/>
      <c r="D707" s="116"/>
      <c r="E707" s="116"/>
      <c r="F707" s="201"/>
      <c r="G707" s="201"/>
      <c r="H707" s="116"/>
    </row>
    <row r="708" spans="2:8" s="50" customFormat="1" x14ac:dyDescent="0.3">
      <c r="B708" s="200"/>
      <c r="C708" s="200"/>
      <c r="D708" s="116"/>
      <c r="E708" s="116"/>
      <c r="F708" s="201"/>
      <c r="G708" s="201"/>
      <c r="H708" s="116"/>
    </row>
    <row r="709" spans="2:8" s="50" customFormat="1" x14ac:dyDescent="0.3">
      <c r="B709" s="200"/>
      <c r="C709" s="200"/>
      <c r="D709" s="116"/>
      <c r="E709" s="116"/>
      <c r="F709" s="201"/>
      <c r="G709" s="201"/>
      <c r="H709" s="116"/>
    </row>
    <row r="710" spans="2:8" s="50" customFormat="1" x14ac:dyDescent="0.3">
      <c r="B710" s="200"/>
      <c r="C710" s="200"/>
      <c r="D710" s="116"/>
      <c r="E710" s="116"/>
      <c r="F710" s="201"/>
      <c r="G710" s="201"/>
      <c r="H710" s="116"/>
    </row>
    <row r="711" spans="2:8" s="50" customFormat="1" x14ac:dyDescent="0.3">
      <c r="B711" s="200"/>
      <c r="C711" s="200"/>
      <c r="D711" s="116"/>
      <c r="E711" s="116"/>
      <c r="F711" s="201"/>
      <c r="G711" s="201"/>
      <c r="H711" s="116"/>
    </row>
    <row r="712" spans="2:8" s="50" customFormat="1" x14ac:dyDescent="0.3">
      <c r="B712" s="200"/>
      <c r="C712" s="200"/>
      <c r="D712" s="116"/>
      <c r="E712" s="116"/>
      <c r="F712" s="201"/>
      <c r="G712" s="201"/>
      <c r="H712" s="116"/>
    </row>
    <row r="713" spans="2:8" s="50" customFormat="1" x14ac:dyDescent="0.3">
      <c r="B713" s="200"/>
      <c r="C713" s="200"/>
      <c r="D713" s="116"/>
      <c r="E713" s="116"/>
      <c r="F713" s="201"/>
      <c r="G713" s="201"/>
      <c r="H713" s="116"/>
    </row>
    <row r="714" spans="2:8" s="50" customFormat="1" x14ac:dyDescent="0.3">
      <c r="B714" s="200"/>
      <c r="C714" s="200"/>
      <c r="D714" s="116"/>
      <c r="E714" s="116"/>
      <c r="F714" s="201"/>
      <c r="G714" s="201"/>
      <c r="H714" s="116"/>
    </row>
    <row r="715" spans="2:8" s="50" customFormat="1" x14ac:dyDescent="0.3">
      <c r="B715" s="200"/>
      <c r="C715" s="200"/>
      <c r="D715" s="116"/>
      <c r="E715" s="116"/>
      <c r="F715" s="201"/>
      <c r="G715" s="201"/>
      <c r="H715" s="116"/>
    </row>
    <row r="716" spans="2:8" s="50" customFormat="1" x14ac:dyDescent="0.3">
      <c r="B716" s="200"/>
      <c r="C716" s="200"/>
      <c r="D716" s="116"/>
      <c r="E716" s="116"/>
      <c r="F716" s="201"/>
      <c r="G716" s="201"/>
      <c r="H716" s="116"/>
    </row>
    <row r="717" spans="2:8" s="50" customFormat="1" x14ac:dyDescent="0.3">
      <c r="B717" s="200"/>
      <c r="C717" s="200"/>
      <c r="D717" s="116"/>
      <c r="E717" s="116"/>
      <c r="F717" s="201"/>
      <c r="G717" s="201"/>
      <c r="H717" s="116"/>
    </row>
    <row r="718" spans="2:8" s="50" customFormat="1" x14ac:dyDescent="0.3">
      <c r="B718" s="200"/>
      <c r="C718" s="200"/>
      <c r="D718" s="116"/>
      <c r="E718" s="116"/>
      <c r="F718" s="201"/>
      <c r="G718" s="201"/>
      <c r="H718" s="116"/>
    </row>
    <row r="719" spans="2:8" s="50" customFormat="1" x14ac:dyDescent="0.3">
      <c r="B719" s="200"/>
      <c r="C719" s="200"/>
      <c r="D719" s="116"/>
      <c r="E719" s="116"/>
      <c r="F719" s="201"/>
      <c r="G719" s="201"/>
      <c r="H719" s="116"/>
    </row>
    <row r="720" spans="2:8" s="50" customFormat="1" x14ac:dyDescent="0.3">
      <c r="B720" s="200"/>
      <c r="C720" s="200"/>
      <c r="D720" s="116"/>
      <c r="E720" s="116"/>
      <c r="F720" s="201"/>
      <c r="G720" s="201"/>
      <c r="H720" s="116"/>
    </row>
    <row r="721" spans="2:8" s="50" customFormat="1" x14ac:dyDescent="0.3">
      <c r="B721" s="200"/>
      <c r="C721" s="200"/>
      <c r="D721" s="116"/>
      <c r="E721" s="116"/>
      <c r="F721" s="201"/>
      <c r="G721" s="201"/>
      <c r="H721" s="116"/>
    </row>
    <row r="722" spans="2:8" s="50" customFormat="1" x14ac:dyDescent="0.3">
      <c r="B722" s="200"/>
      <c r="C722" s="200"/>
      <c r="D722" s="116"/>
      <c r="E722" s="116"/>
      <c r="F722" s="201"/>
      <c r="G722" s="201"/>
      <c r="H722" s="116"/>
    </row>
    <row r="723" spans="2:8" s="50" customFormat="1" x14ac:dyDescent="0.3">
      <c r="B723" s="200"/>
      <c r="C723" s="200"/>
      <c r="D723" s="116"/>
      <c r="E723" s="116"/>
      <c r="F723" s="201"/>
      <c r="G723" s="201"/>
      <c r="H723" s="116"/>
    </row>
    <row r="724" spans="2:8" s="50" customFormat="1" x14ac:dyDescent="0.3">
      <c r="B724" s="200"/>
      <c r="C724" s="200"/>
      <c r="D724" s="116"/>
      <c r="E724" s="116"/>
      <c r="F724" s="201"/>
      <c r="G724" s="201"/>
      <c r="H724" s="116"/>
    </row>
    <row r="725" spans="2:8" s="50" customFormat="1" x14ac:dyDescent="0.3">
      <c r="B725" s="200"/>
      <c r="C725" s="200"/>
      <c r="D725" s="116"/>
      <c r="E725" s="116"/>
      <c r="F725" s="201"/>
      <c r="G725" s="201"/>
      <c r="H725" s="116"/>
    </row>
    <row r="726" spans="2:8" s="50" customFormat="1" x14ac:dyDescent="0.3">
      <c r="B726" s="200"/>
      <c r="C726" s="200"/>
      <c r="D726" s="116"/>
      <c r="E726" s="116"/>
      <c r="F726" s="201"/>
      <c r="G726" s="201"/>
      <c r="H726" s="116"/>
    </row>
    <row r="727" spans="2:8" s="50" customFormat="1" x14ac:dyDescent="0.3">
      <c r="B727" s="200"/>
      <c r="C727" s="200"/>
      <c r="D727" s="116"/>
      <c r="E727" s="116"/>
      <c r="F727" s="201"/>
      <c r="G727" s="201"/>
      <c r="H727" s="116"/>
    </row>
    <row r="728" spans="2:8" s="50" customFormat="1" x14ac:dyDescent="0.3">
      <c r="B728" s="200"/>
      <c r="C728" s="200"/>
      <c r="D728" s="116"/>
      <c r="E728" s="116"/>
      <c r="F728" s="201"/>
      <c r="G728" s="201"/>
      <c r="H728" s="116"/>
    </row>
    <row r="729" spans="2:8" s="50" customFormat="1" x14ac:dyDescent="0.3">
      <c r="B729" s="200"/>
      <c r="C729" s="200"/>
      <c r="D729" s="116"/>
      <c r="E729" s="116"/>
      <c r="F729" s="201"/>
      <c r="G729" s="201"/>
      <c r="H729" s="116"/>
    </row>
    <row r="730" spans="2:8" s="50" customFormat="1" x14ac:dyDescent="0.3">
      <c r="B730" s="200"/>
      <c r="C730" s="200"/>
      <c r="D730" s="116"/>
      <c r="E730" s="116"/>
      <c r="F730" s="201"/>
      <c r="G730" s="201"/>
      <c r="H730" s="116"/>
    </row>
    <row r="731" spans="2:8" s="50" customFormat="1" x14ac:dyDescent="0.3">
      <c r="B731" s="200"/>
      <c r="C731" s="200"/>
      <c r="D731" s="116"/>
      <c r="E731" s="116"/>
      <c r="F731" s="201"/>
      <c r="G731" s="201"/>
      <c r="H731" s="116"/>
    </row>
    <row r="732" spans="2:8" s="50" customFormat="1" x14ac:dyDescent="0.3">
      <c r="B732" s="200"/>
      <c r="C732" s="200"/>
      <c r="D732" s="116"/>
      <c r="E732" s="116"/>
      <c r="F732" s="201"/>
      <c r="G732" s="201"/>
      <c r="H732" s="116"/>
    </row>
    <row r="733" spans="2:8" s="50" customFormat="1" x14ac:dyDescent="0.3">
      <c r="B733" s="200"/>
      <c r="C733" s="200"/>
      <c r="D733" s="116"/>
      <c r="E733" s="116"/>
      <c r="F733" s="201"/>
      <c r="G733" s="201"/>
      <c r="H733" s="116"/>
    </row>
    <row r="734" spans="2:8" s="50" customFormat="1" x14ac:dyDescent="0.3">
      <c r="B734" s="200"/>
      <c r="C734" s="200"/>
      <c r="D734" s="116"/>
      <c r="E734" s="116"/>
      <c r="F734" s="201"/>
      <c r="G734" s="201"/>
      <c r="H734" s="116"/>
    </row>
    <row r="735" spans="2:8" s="50" customFormat="1" x14ac:dyDescent="0.3">
      <c r="B735" s="200"/>
      <c r="C735" s="200"/>
      <c r="D735" s="116"/>
      <c r="E735" s="116"/>
      <c r="F735" s="201"/>
      <c r="G735" s="201"/>
      <c r="H735" s="116"/>
    </row>
    <row r="736" spans="2:8" s="50" customFormat="1" x14ac:dyDescent="0.3">
      <c r="B736" s="200"/>
      <c r="C736" s="200"/>
      <c r="D736" s="116"/>
      <c r="E736" s="116"/>
      <c r="F736" s="201"/>
      <c r="G736" s="201"/>
      <c r="H736" s="116"/>
    </row>
    <row r="737" spans="2:8" s="50" customFormat="1" x14ac:dyDescent="0.3">
      <c r="B737" s="200"/>
      <c r="C737" s="200"/>
      <c r="D737" s="116"/>
      <c r="E737" s="116"/>
      <c r="F737" s="201"/>
      <c r="G737" s="201"/>
      <c r="H737" s="116"/>
    </row>
    <row r="738" spans="2:8" s="50" customFormat="1" x14ac:dyDescent="0.3">
      <c r="B738" s="200"/>
      <c r="C738" s="200"/>
      <c r="D738" s="116"/>
      <c r="E738" s="116"/>
      <c r="F738" s="201"/>
      <c r="G738" s="201"/>
      <c r="H738" s="116"/>
    </row>
    <row r="739" spans="2:8" s="50" customFormat="1" x14ac:dyDescent="0.3">
      <c r="B739" s="200"/>
      <c r="C739" s="200"/>
      <c r="D739" s="116"/>
      <c r="E739" s="116"/>
      <c r="F739" s="201"/>
      <c r="G739" s="201"/>
      <c r="H739" s="116"/>
    </row>
    <row r="740" spans="2:8" s="50" customFormat="1" x14ac:dyDescent="0.3">
      <c r="B740" s="200"/>
      <c r="C740" s="200"/>
      <c r="D740" s="116"/>
      <c r="E740" s="116"/>
      <c r="F740" s="201"/>
      <c r="G740" s="201"/>
      <c r="H740" s="116"/>
    </row>
    <row r="741" spans="2:8" s="50" customFormat="1" x14ac:dyDescent="0.3">
      <c r="B741" s="200"/>
      <c r="C741" s="200"/>
      <c r="D741" s="116"/>
      <c r="E741" s="116"/>
      <c r="F741" s="201"/>
      <c r="G741" s="201"/>
      <c r="H741" s="116"/>
    </row>
    <row r="742" spans="2:8" s="50" customFormat="1" x14ac:dyDescent="0.3">
      <c r="B742" s="200"/>
      <c r="C742" s="200"/>
      <c r="D742" s="116"/>
      <c r="E742" s="116"/>
      <c r="F742" s="201"/>
      <c r="G742" s="201"/>
      <c r="H742" s="116"/>
    </row>
    <row r="743" spans="2:8" s="50" customFormat="1" x14ac:dyDescent="0.3">
      <c r="B743" s="200"/>
      <c r="C743" s="200"/>
      <c r="D743" s="116"/>
      <c r="E743" s="116"/>
      <c r="F743" s="201"/>
      <c r="G743" s="201"/>
      <c r="H743" s="116"/>
    </row>
    <row r="744" spans="2:8" s="50" customFormat="1" x14ac:dyDescent="0.3">
      <c r="B744" s="200"/>
      <c r="C744" s="200"/>
      <c r="D744" s="116"/>
      <c r="E744" s="116"/>
      <c r="F744" s="201"/>
      <c r="G744" s="201"/>
      <c r="H744" s="116"/>
    </row>
    <row r="745" spans="2:8" s="50" customFormat="1" x14ac:dyDescent="0.3">
      <c r="B745" s="200"/>
      <c r="C745" s="200"/>
      <c r="D745" s="116"/>
      <c r="E745" s="116"/>
      <c r="F745" s="201"/>
      <c r="G745" s="201"/>
      <c r="H745" s="116"/>
    </row>
    <row r="746" spans="2:8" s="50" customFormat="1" x14ac:dyDescent="0.3">
      <c r="B746" s="200"/>
      <c r="C746" s="200"/>
      <c r="D746" s="116"/>
      <c r="E746" s="116"/>
      <c r="F746" s="201"/>
      <c r="G746" s="201"/>
      <c r="H746" s="116"/>
    </row>
    <row r="747" spans="2:8" s="50" customFormat="1" x14ac:dyDescent="0.3">
      <c r="B747" s="200"/>
      <c r="C747" s="200"/>
      <c r="D747" s="116"/>
      <c r="E747" s="116"/>
      <c r="F747" s="201"/>
      <c r="G747" s="201"/>
      <c r="H747" s="116"/>
    </row>
    <row r="748" spans="2:8" s="50" customFormat="1" x14ac:dyDescent="0.3">
      <c r="B748" s="200"/>
      <c r="C748" s="200"/>
      <c r="D748" s="116"/>
      <c r="E748" s="116"/>
      <c r="F748" s="201"/>
      <c r="G748" s="201"/>
      <c r="H748" s="116"/>
    </row>
    <row r="749" spans="2:8" s="50" customFormat="1" x14ac:dyDescent="0.3">
      <c r="B749" s="200"/>
      <c r="C749" s="200"/>
      <c r="D749" s="116"/>
      <c r="E749" s="116"/>
      <c r="F749" s="201"/>
      <c r="G749" s="201"/>
      <c r="H749" s="116"/>
    </row>
    <row r="750" spans="2:8" s="50" customFormat="1" x14ac:dyDescent="0.3">
      <c r="B750" s="200"/>
      <c r="C750" s="200"/>
      <c r="D750" s="116"/>
      <c r="E750" s="116"/>
      <c r="F750" s="201"/>
      <c r="G750" s="201"/>
      <c r="H750" s="116"/>
    </row>
    <row r="751" spans="2:8" s="50" customFormat="1" x14ac:dyDescent="0.3">
      <c r="B751" s="200"/>
      <c r="C751" s="200"/>
      <c r="D751" s="116"/>
      <c r="E751" s="116"/>
      <c r="F751" s="201"/>
      <c r="G751" s="201"/>
      <c r="H751" s="116"/>
    </row>
    <row r="752" spans="2:8" s="50" customFormat="1" x14ac:dyDescent="0.3">
      <c r="B752" s="200"/>
      <c r="C752" s="200"/>
      <c r="D752" s="116"/>
      <c r="E752" s="116"/>
      <c r="F752" s="201"/>
      <c r="G752" s="201"/>
      <c r="H752" s="116"/>
    </row>
    <row r="753" spans="2:8" s="50" customFormat="1" x14ac:dyDescent="0.3">
      <c r="B753" s="200"/>
      <c r="C753" s="200"/>
      <c r="D753" s="116"/>
      <c r="E753" s="116"/>
      <c r="F753" s="201"/>
      <c r="G753" s="201"/>
      <c r="H753" s="116"/>
    </row>
    <row r="754" spans="2:8" s="50" customFormat="1" x14ac:dyDescent="0.3">
      <c r="B754" s="200"/>
      <c r="C754" s="200"/>
      <c r="D754" s="116"/>
      <c r="E754" s="116"/>
      <c r="F754" s="201"/>
      <c r="G754" s="201"/>
      <c r="H754" s="116"/>
    </row>
    <row r="755" spans="2:8" s="50" customFormat="1" x14ac:dyDescent="0.3">
      <c r="B755" s="200"/>
      <c r="C755" s="200"/>
      <c r="D755" s="116"/>
      <c r="E755" s="116"/>
      <c r="F755" s="201"/>
      <c r="G755" s="201"/>
      <c r="H755" s="116"/>
    </row>
    <row r="756" spans="2:8" s="50" customFormat="1" x14ac:dyDescent="0.3">
      <c r="B756" s="200"/>
      <c r="C756" s="200"/>
      <c r="D756" s="116"/>
      <c r="E756" s="116"/>
      <c r="F756" s="201"/>
      <c r="G756" s="201"/>
      <c r="H756" s="116"/>
    </row>
    <row r="757" spans="2:8" s="50" customFormat="1" x14ac:dyDescent="0.3">
      <c r="B757" s="200"/>
      <c r="C757" s="200"/>
      <c r="D757" s="116"/>
      <c r="E757" s="116"/>
      <c r="F757" s="201"/>
      <c r="G757" s="201"/>
      <c r="H757" s="116"/>
    </row>
    <row r="758" spans="2:8" s="50" customFormat="1" x14ac:dyDescent="0.3">
      <c r="B758" s="200"/>
      <c r="C758" s="200"/>
      <c r="D758" s="116"/>
      <c r="E758" s="116"/>
      <c r="F758" s="201"/>
      <c r="G758" s="201"/>
      <c r="H758" s="116"/>
    </row>
    <row r="759" spans="2:8" s="50" customFormat="1" x14ac:dyDescent="0.3">
      <c r="B759" s="200"/>
      <c r="C759" s="200"/>
      <c r="D759" s="116"/>
      <c r="E759" s="116"/>
      <c r="F759" s="201"/>
      <c r="G759" s="201"/>
      <c r="H759" s="116"/>
    </row>
    <row r="760" spans="2:8" s="50" customFormat="1" x14ac:dyDescent="0.3">
      <c r="B760" s="200"/>
      <c r="C760" s="200"/>
      <c r="D760" s="116"/>
      <c r="E760" s="116"/>
      <c r="F760" s="201"/>
      <c r="G760" s="201"/>
      <c r="H760" s="116"/>
    </row>
    <row r="761" spans="2:8" s="50" customFormat="1" x14ac:dyDescent="0.3">
      <c r="B761" s="200"/>
      <c r="C761" s="200"/>
      <c r="D761" s="116"/>
      <c r="E761" s="116"/>
      <c r="F761" s="201"/>
      <c r="G761" s="201"/>
      <c r="H761" s="116"/>
    </row>
    <row r="762" spans="2:8" s="50" customFormat="1" x14ac:dyDescent="0.3">
      <c r="B762" s="200"/>
      <c r="C762" s="200"/>
      <c r="D762" s="116"/>
      <c r="E762" s="116"/>
      <c r="F762" s="201"/>
      <c r="G762" s="201"/>
      <c r="H762" s="116"/>
    </row>
    <row r="763" spans="2:8" s="50" customFormat="1" x14ac:dyDescent="0.3">
      <c r="B763" s="200"/>
      <c r="C763" s="200"/>
      <c r="D763" s="116"/>
      <c r="E763" s="116"/>
      <c r="F763" s="201"/>
      <c r="G763" s="201"/>
      <c r="H763" s="116"/>
    </row>
    <row r="764" spans="2:8" s="50" customFormat="1" x14ac:dyDescent="0.3">
      <c r="B764" s="200"/>
      <c r="C764" s="200"/>
      <c r="D764" s="116"/>
      <c r="E764" s="116"/>
      <c r="F764" s="201"/>
      <c r="G764" s="201"/>
      <c r="H764" s="116"/>
    </row>
    <row r="765" spans="2:8" s="50" customFormat="1" x14ac:dyDescent="0.3">
      <c r="B765" s="200"/>
      <c r="C765" s="200"/>
      <c r="D765" s="116"/>
      <c r="E765" s="116"/>
      <c r="F765" s="201"/>
      <c r="G765" s="201"/>
      <c r="H765" s="116"/>
    </row>
    <row r="766" spans="2:8" s="50" customFormat="1" x14ac:dyDescent="0.3">
      <c r="B766" s="200"/>
      <c r="C766" s="200"/>
      <c r="D766" s="116"/>
      <c r="E766" s="116"/>
      <c r="F766" s="201"/>
      <c r="G766" s="201"/>
      <c r="H766" s="116"/>
    </row>
    <row r="767" spans="2:8" s="50" customFormat="1" x14ac:dyDescent="0.3">
      <c r="B767" s="200"/>
      <c r="C767" s="200"/>
      <c r="D767" s="116"/>
      <c r="E767" s="116"/>
      <c r="F767" s="201"/>
      <c r="G767" s="201"/>
      <c r="H767" s="116"/>
    </row>
    <row r="768" spans="2:8" s="50" customFormat="1" x14ac:dyDescent="0.3">
      <c r="B768" s="200"/>
      <c r="C768" s="200"/>
      <c r="D768" s="116"/>
      <c r="E768" s="116"/>
      <c r="F768" s="201"/>
      <c r="G768" s="201"/>
      <c r="H768" s="116"/>
    </row>
    <row r="769" spans="2:8" s="50" customFormat="1" x14ac:dyDescent="0.3">
      <c r="B769" s="200"/>
      <c r="C769" s="200"/>
      <c r="D769" s="116"/>
      <c r="E769" s="116"/>
      <c r="F769" s="201"/>
      <c r="G769" s="201"/>
      <c r="H769" s="116"/>
    </row>
    <row r="770" spans="2:8" s="50" customFormat="1" x14ac:dyDescent="0.3">
      <c r="B770" s="200"/>
      <c r="C770" s="200"/>
      <c r="D770" s="116"/>
      <c r="E770" s="116"/>
      <c r="F770" s="201"/>
      <c r="G770" s="201"/>
      <c r="H770" s="116"/>
    </row>
    <row r="771" spans="2:8" s="50" customFormat="1" x14ac:dyDescent="0.3">
      <c r="B771" s="200"/>
      <c r="C771" s="200"/>
      <c r="D771" s="116"/>
      <c r="E771" s="116"/>
      <c r="F771" s="201"/>
      <c r="G771" s="201"/>
      <c r="H771" s="116"/>
    </row>
    <row r="772" spans="2:8" s="50" customFormat="1" x14ac:dyDescent="0.3">
      <c r="B772" s="200"/>
      <c r="C772" s="200"/>
      <c r="D772" s="116"/>
      <c r="E772" s="116"/>
      <c r="F772" s="201"/>
      <c r="G772" s="201"/>
      <c r="H772" s="116"/>
    </row>
    <row r="773" spans="2:8" s="50" customFormat="1" x14ac:dyDescent="0.3">
      <c r="B773" s="200"/>
      <c r="C773" s="200"/>
      <c r="D773" s="116"/>
      <c r="E773" s="116"/>
      <c r="F773" s="201"/>
      <c r="G773" s="201"/>
      <c r="H773" s="116"/>
    </row>
    <row r="774" spans="2:8" s="50" customFormat="1" x14ac:dyDescent="0.3">
      <c r="B774" s="200"/>
      <c r="C774" s="200"/>
      <c r="D774" s="116"/>
      <c r="E774" s="116"/>
      <c r="F774" s="201"/>
      <c r="G774" s="201"/>
      <c r="H774" s="116"/>
    </row>
    <row r="775" spans="2:8" s="50" customFormat="1" x14ac:dyDescent="0.3">
      <c r="B775" s="200"/>
      <c r="C775" s="200"/>
      <c r="D775" s="116"/>
      <c r="E775" s="116"/>
      <c r="F775" s="201"/>
      <c r="G775" s="201"/>
      <c r="H775" s="116"/>
    </row>
    <row r="776" spans="2:8" s="50" customFormat="1" x14ac:dyDescent="0.3">
      <c r="B776" s="200"/>
      <c r="C776" s="200"/>
      <c r="D776" s="116"/>
      <c r="E776" s="116"/>
      <c r="F776" s="201"/>
      <c r="G776" s="201"/>
      <c r="H776" s="116"/>
    </row>
    <row r="777" spans="2:8" s="50" customFormat="1" x14ac:dyDescent="0.3">
      <c r="B777" s="200"/>
      <c r="C777" s="200"/>
      <c r="D777" s="116"/>
      <c r="E777" s="116"/>
      <c r="F777" s="201"/>
      <c r="G777" s="201"/>
      <c r="H777" s="116"/>
    </row>
    <row r="778" spans="2:8" s="50" customFormat="1" x14ac:dyDescent="0.3">
      <c r="B778" s="200"/>
      <c r="C778" s="200"/>
      <c r="D778" s="116"/>
      <c r="E778" s="116"/>
      <c r="F778" s="201"/>
      <c r="G778" s="201"/>
      <c r="H778" s="116"/>
    </row>
    <row r="779" spans="2:8" s="50" customFormat="1" x14ac:dyDescent="0.3">
      <c r="B779" s="200"/>
      <c r="C779" s="200"/>
      <c r="D779" s="116"/>
      <c r="E779" s="116"/>
      <c r="F779" s="201"/>
      <c r="G779" s="201"/>
      <c r="H779" s="116"/>
    </row>
    <row r="780" spans="2:8" s="50" customFormat="1" x14ac:dyDescent="0.3">
      <c r="B780" s="200"/>
      <c r="C780" s="200"/>
      <c r="D780" s="116"/>
      <c r="E780" s="116"/>
      <c r="F780" s="201"/>
      <c r="G780" s="201"/>
      <c r="H780" s="116"/>
    </row>
    <row r="781" spans="2:8" s="50" customFormat="1" x14ac:dyDescent="0.3">
      <c r="B781" s="200"/>
      <c r="C781" s="200"/>
      <c r="D781" s="116"/>
      <c r="E781" s="116"/>
      <c r="F781" s="201"/>
      <c r="G781" s="201"/>
      <c r="H781" s="116"/>
    </row>
    <row r="782" spans="2:8" s="50" customFormat="1" x14ac:dyDescent="0.3">
      <c r="B782" s="200"/>
      <c r="C782" s="200"/>
      <c r="D782" s="116"/>
      <c r="E782" s="116"/>
      <c r="F782" s="201"/>
      <c r="G782" s="201"/>
      <c r="H782" s="116"/>
    </row>
    <row r="783" spans="2:8" s="50" customFormat="1" x14ac:dyDescent="0.3">
      <c r="B783" s="200"/>
      <c r="C783" s="200"/>
      <c r="D783" s="116"/>
      <c r="E783" s="116"/>
      <c r="F783" s="201"/>
      <c r="G783" s="201"/>
      <c r="H783" s="116"/>
    </row>
    <row r="784" spans="2:8" s="50" customFormat="1" x14ac:dyDescent="0.3">
      <c r="B784" s="200"/>
      <c r="C784" s="200"/>
      <c r="D784" s="116"/>
      <c r="E784" s="116"/>
      <c r="F784" s="201"/>
      <c r="G784" s="201"/>
      <c r="H784" s="116"/>
    </row>
    <row r="785" spans="2:8" s="50" customFormat="1" x14ac:dyDescent="0.3">
      <c r="B785" s="200"/>
      <c r="C785" s="200"/>
      <c r="D785" s="116"/>
      <c r="E785" s="116"/>
      <c r="F785" s="201"/>
      <c r="G785" s="201"/>
      <c r="H785" s="116"/>
    </row>
    <row r="786" spans="2:8" s="50" customFormat="1" x14ac:dyDescent="0.3">
      <c r="B786" s="200"/>
      <c r="C786" s="200"/>
      <c r="D786" s="116"/>
      <c r="E786" s="116"/>
      <c r="F786" s="201"/>
      <c r="G786" s="201"/>
      <c r="H786" s="116"/>
    </row>
    <row r="787" spans="2:8" s="50" customFormat="1" x14ac:dyDescent="0.3">
      <c r="B787" s="200"/>
      <c r="C787" s="200"/>
      <c r="D787" s="116"/>
      <c r="E787" s="116"/>
      <c r="F787" s="201"/>
      <c r="G787" s="201"/>
      <c r="H787" s="116"/>
    </row>
    <row r="788" spans="2:8" s="50" customFormat="1" x14ac:dyDescent="0.3">
      <c r="B788" s="200"/>
      <c r="C788" s="200"/>
      <c r="D788" s="116"/>
      <c r="E788" s="116"/>
      <c r="F788" s="201"/>
      <c r="G788" s="201"/>
      <c r="H788" s="116"/>
    </row>
    <row r="789" spans="2:8" s="50" customFormat="1" x14ac:dyDescent="0.3">
      <c r="B789" s="200"/>
      <c r="C789" s="200"/>
      <c r="D789" s="116"/>
      <c r="E789" s="116"/>
      <c r="F789" s="201"/>
      <c r="G789" s="201"/>
      <c r="H789" s="116"/>
    </row>
    <row r="790" spans="2:8" s="50" customFormat="1" x14ac:dyDescent="0.3">
      <c r="B790" s="200"/>
      <c r="C790" s="200"/>
      <c r="D790" s="116"/>
      <c r="E790" s="116"/>
      <c r="F790" s="201"/>
      <c r="G790" s="201"/>
      <c r="H790" s="116"/>
    </row>
    <row r="791" spans="2:8" s="50" customFormat="1" x14ac:dyDescent="0.3">
      <c r="B791" s="200"/>
      <c r="C791" s="200"/>
      <c r="D791" s="116"/>
      <c r="E791" s="116"/>
      <c r="F791" s="201"/>
      <c r="G791" s="201"/>
      <c r="H791" s="116"/>
    </row>
    <row r="792" spans="2:8" s="50" customFormat="1" x14ac:dyDescent="0.3">
      <c r="B792" s="200"/>
      <c r="C792" s="200"/>
      <c r="D792" s="116"/>
      <c r="E792" s="116"/>
      <c r="F792" s="201"/>
      <c r="G792" s="201"/>
      <c r="H792" s="116"/>
    </row>
    <row r="793" spans="2:8" s="50" customFormat="1" x14ac:dyDescent="0.3">
      <c r="B793" s="200"/>
      <c r="C793" s="200"/>
      <c r="D793" s="116"/>
      <c r="E793" s="116"/>
      <c r="F793" s="201"/>
      <c r="G793" s="201"/>
      <c r="H793" s="116"/>
    </row>
    <row r="794" spans="2:8" s="50" customFormat="1" x14ac:dyDescent="0.3">
      <c r="B794" s="200"/>
      <c r="C794" s="200"/>
      <c r="D794" s="116"/>
      <c r="E794" s="116"/>
      <c r="F794" s="201"/>
      <c r="G794" s="201"/>
      <c r="H794" s="116"/>
    </row>
    <row r="795" spans="2:8" s="50" customFormat="1" x14ac:dyDescent="0.3">
      <c r="B795" s="200"/>
      <c r="C795" s="200"/>
      <c r="D795" s="116"/>
      <c r="E795" s="116"/>
      <c r="F795" s="201"/>
      <c r="G795" s="201"/>
      <c r="H795" s="116"/>
    </row>
    <row r="796" spans="2:8" s="50" customFormat="1" x14ac:dyDescent="0.3">
      <c r="B796" s="200"/>
      <c r="C796" s="200"/>
      <c r="D796" s="116"/>
      <c r="E796" s="116"/>
      <c r="F796" s="201"/>
      <c r="G796" s="201"/>
      <c r="H796" s="116"/>
    </row>
    <row r="797" spans="2:8" s="50" customFormat="1" x14ac:dyDescent="0.3">
      <c r="B797" s="200"/>
      <c r="C797" s="200"/>
      <c r="D797" s="116"/>
      <c r="E797" s="116"/>
      <c r="F797" s="201"/>
      <c r="G797" s="201"/>
      <c r="H797" s="116"/>
    </row>
    <row r="798" spans="2:8" s="50" customFormat="1" x14ac:dyDescent="0.3">
      <c r="B798" s="200"/>
      <c r="C798" s="200"/>
      <c r="D798" s="116"/>
      <c r="E798" s="116"/>
      <c r="F798" s="201"/>
      <c r="G798" s="201"/>
      <c r="H798" s="116"/>
    </row>
    <row r="799" spans="2:8" s="50" customFormat="1" x14ac:dyDescent="0.3">
      <c r="B799" s="200"/>
      <c r="C799" s="200"/>
      <c r="D799" s="116"/>
      <c r="E799" s="116"/>
      <c r="F799" s="201"/>
      <c r="G799" s="201"/>
      <c r="H799" s="116"/>
    </row>
    <row r="800" spans="2:8" s="50" customFormat="1" x14ac:dyDescent="0.3">
      <c r="B800" s="200"/>
      <c r="C800" s="200"/>
      <c r="D800" s="116"/>
      <c r="E800" s="116"/>
      <c r="F800" s="201"/>
      <c r="G800" s="201"/>
      <c r="H800" s="116"/>
    </row>
    <row r="801" spans="2:8" s="50" customFormat="1" x14ac:dyDescent="0.3">
      <c r="B801" s="200"/>
      <c r="C801" s="200"/>
      <c r="D801" s="116"/>
      <c r="E801" s="116"/>
      <c r="F801" s="201"/>
      <c r="G801" s="201"/>
      <c r="H801" s="116"/>
    </row>
    <row r="802" spans="2:8" s="50" customFormat="1" x14ac:dyDescent="0.3">
      <c r="B802" s="200"/>
      <c r="C802" s="200"/>
      <c r="D802" s="116"/>
      <c r="E802" s="116"/>
      <c r="F802" s="201"/>
      <c r="G802" s="201"/>
      <c r="H802" s="116"/>
    </row>
    <row r="803" spans="2:8" s="50" customFormat="1" x14ac:dyDescent="0.3">
      <c r="B803" s="200"/>
      <c r="C803" s="200"/>
      <c r="D803" s="116"/>
      <c r="E803" s="116"/>
      <c r="F803" s="201"/>
      <c r="G803" s="201"/>
      <c r="H803" s="116"/>
    </row>
    <row r="804" spans="2:8" s="50" customFormat="1" x14ac:dyDescent="0.3">
      <c r="B804" s="200"/>
      <c r="C804" s="200"/>
      <c r="D804" s="116"/>
      <c r="E804" s="116"/>
      <c r="F804" s="201"/>
      <c r="G804" s="201"/>
      <c r="H804" s="116"/>
    </row>
    <row r="805" spans="2:8" s="50" customFormat="1" x14ac:dyDescent="0.3">
      <c r="B805" s="200"/>
      <c r="C805" s="200"/>
      <c r="D805" s="116"/>
      <c r="E805" s="116"/>
      <c r="F805" s="201"/>
      <c r="G805" s="201"/>
      <c r="H805" s="116"/>
    </row>
    <row r="806" spans="2:8" s="50" customFormat="1" x14ac:dyDescent="0.3">
      <c r="B806" s="200"/>
      <c r="C806" s="200"/>
      <c r="D806" s="116"/>
      <c r="E806" s="116"/>
      <c r="F806" s="201"/>
      <c r="G806" s="201"/>
      <c r="H806" s="116"/>
    </row>
    <row r="807" spans="2:8" s="50" customFormat="1" x14ac:dyDescent="0.3">
      <c r="B807" s="200"/>
      <c r="C807" s="200"/>
      <c r="D807" s="116"/>
      <c r="E807" s="116"/>
      <c r="F807" s="201"/>
      <c r="G807" s="201"/>
      <c r="H807" s="116"/>
    </row>
    <row r="808" spans="2:8" s="50" customFormat="1" x14ac:dyDescent="0.3">
      <c r="B808" s="200"/>
      <c r="C808" s="200"/>
      <c r="D808" s="116"/>
      <c r="E808" s="116"/>
      <c r="F808" s="201"/>
      <c r="G808" s="201"/>
      <c r="H808" s="116"/>
    </row>
    <row r="809" spans="2:8" s="50" customFormat="1" x14ac:dyDescent="0.3">
      <c r="B809" s="200"/>
      <c r="C809" s="200"/>
      <c r="D809" s="116"/>
      <c r="E809" s="116"/>
      <c r="F809" s="201"/>
      <c r="G809" s="201"/>
      <c r="H809" s="116"/>
    </row>
    <row r="810" spans="2:8" s="50" customFormat="1" x14ac:dyDescent="0.3">
      <c r="B810" s="200"/>
      <c r="C810" s="200"/>
      <c r="D810" s="116"/>
      <c r="E810" s="116"/>
      <c r="F810" s="201"/>
      <c r="G810" s="201"/>
      <c r="H810" s="116"/>
    </row>
    <row r="811" spans="2:8" s="50" customFormat="1" x14ac:dyDescent="0.3">
      <c r="B811" s="200"/>
      <c r="C811" s="200"/>
      <c r="D811" s="116"/>
      <c r="E811" s="116"/>
      <c r="F811" s="201"/>
      <c r="G811" s="201"/>
      <c r="H811" s="116"/>
    </row>
    <row r="812" spans="2:8" s="50" customFormat="1" x14ac:dyDescent="0.3">
      <c r="B812" s="200"/>
      <c r="C812" s="200"/>
      <c r="D812" s="116"/>
      <c r="E812" s="116"/>
      <c r="F812" s="201"/>
      <c r="G812" s="201"/>
      <c r="H812" s="116"/>
    </row>
    <row r="813" spans="2:8" s="50" customFormat="1" x14ac:dyDescent="0.3">
      <c r="B813" s="200"/>
      <c r="C813" s="200"/>
      <c r="D813" s="116"/>
      <c r="E813" s="116"/>
      <c r="F813" s="201"/>
      <c r="G813" s="201"/>
      <c r="H813" s="116"/>
    </row>
    <row r="814" spans="2:8" s="50" customFormat="1" x14ac:dyDescent="0.3">
      <c r="B814" s="200"/>
      <c r="C814" s="200"/>
      <c r="D814" s="116"/>
      <c r="E814" s="116"/>
      <c r="F814" s="201"/>
      <c r="G814" s="201"/>
      <c r="H814" s="116"/>
    </row>
    <row r="815" spans="2:8" s="50" customFormat="1" x14ac:dyDescent="0.3">
      <c r="B815" s="200"/>
      <c r="C815" s="200"/>
      <c r="D815" s="116"/>
      <c r="E815" s="116"/>
      <c r="F815" s="201"/>
      <c r="G815" s="201"/>
      <c r="H815" s="116"/>
    </row>
    <row r="816" spans="2:8" s="50" customFormat="1" x14ac:dyDescent="0.3">
      <c r="B816" s="200"/>
      <c r="C816" s="200"/>
      <c r="D816" s="116"/>
      <c r="E816" s="116"/>
      <c r="F816" s="201"/>
      <c r="G816" s="201"/>
      <c r="H816" s="116"/>
    </row>
    <row r="817" spans="2:8" s="50" customFormat="1" x14ac:dyDescent="0.3">
      <c r="B817" s="200"/>
      <c r="C817" s="200"/>
      <c r="D817" s="116"/>
      <c r="E817" s="116"/>
      <c r="F817" s="201"/>
      <c r="G817" s="201"/>
      <c r="H817" s="116"/>
    </row>
    <row r="818" spans="2:8" s="50" customFormat="1" x14ac:dyDescent="0.3">
      <c r="B818" s="200"/>
      <c r="C818" s="200"/>
      <c r="D818" s="116"/>
      <c r="E818" s="116"/>
      <c r="F818" s="201"/>
      <c r="G818" s="201"/>
      <c r="H818" s="116"/>
    </row>
    <row r="819" spans="2:8" s="50" customFormat="1" x14ac:dyDescent="0.3">
      <c r="B819" s="200"/>
      <c r="C819" s="200"/>
      <c r="D819" s="116"/>
      <c r="E819" s="116"/>
      <c r="F819" s="201"/>
      <c r="G819" s="201"/>
      <c r="H819" s="116"/>
    </row>
    <row r="820" spans="2:8" s="50" customFormat="1" x14ac:dyDescent="0.3">
      <c r="B820" s="200"/>
      <c r="C820" s="200"/>
      <c r="D820" s="116"/>
      <c r="E820" s="116"/>
      <c r="F820" s="201"/>
      <c r="G820" s="201"/>
      <c r="H820" s="116"/>
    </row>
    <row r="821" spans="2:8" s="50" customFormat="1" x14ac:dyDescent="0.3">
      <c r="B821" s="200"/>
      <c r="C821" s="200"/>
      <c r="D821" s="116"/>
      <c r="E821" s="116"/>
      <c r="F821" s="201"/>
      <c r="G821" s="201"/>
      <c r="H821" s="116"/>
    </row>
    <row r="822" spans="2:8" s="50" customFormat="1" x14ac:dyDescent="0.3">
      <c r="B822" s="200"/>
      <c r="C822" s="200"/>
      <c r="D822" s="116"/>
      <c r="E822" s="116"/>
      <c r="F822" s="201"/>
      <c r="G822" s="201"/>
      <c r="H822" s="116"/>
    </row>
    <row r="823" spans="2:8" s="50" customFormat="1" x14ac:dyDescent="0.3">
      <c r="B823" s="200"/>
      <c r="C823" s="200"/>
      <c r="D823" s="116"/>
      <c r="E823" s="116"/>
      <c r="F823" s="201"/>
      <c r="G823" s="201"/>
      <c r="H823" s="116"/>
    </row>
    <row r="824" spans="2:8" s="50" customFormat="1" x14ac:dyDescent="0.3">
      <c r="B824" s="200"/>
      <c r="C824" s="200"/>
      <c r="D824" s="116"/>
      <c r="E824" s="116"/>
      <c r="F824" s="201"/>
      <c r="G824" s="201"/>
      <c r="H824" s="116"/>
    </row>
    <row r="825" spans="2:8" s="50" customFormat="1" x14ac:dyDescent="0.3">
      <c r="B825" s="200"/>
      <c r="C825" s="200"/>
      <c r="D825" s="116"/>
      <c r="E825" s="116"/>
      <c r="F825" s="201"/>
      <c r="G825" s="201"/>
      <c r="H825" s="116"/>
    </row>
    <row r="826" spans="2:8" s="50" customFormat="1" x14ac:dyDescent="0.3">
      <c r="B826" s="200"/>
      <c r="C826" s="200"/>
      <c r="D826" s="116"/>
      <c r="E826" s="116"/>
      <c r="F826" s="201"/>
      <c r="G826" s="201"/>
      <c r="H826" s="116"/>
    </row>
    <row r="827" spans="2:8" s="50" customFormat="1" x14ac:dyDescent="0.3">
      <c r="B827" s="200"/>
      <c r="C827" s="200"/>
      <c r="D827" s="116"/>
      <c r="E827" s="116"/>
      <c r="F827" s="201"/>
      <c r="G827" s="201"/>
      <c r="H827" s="116"/>
    </row>
    <row r="828" spans="2:8" s="50" customFormat="1" x14ac:dyDescent="0.3">
      <c r="B828" s="200"/>
      <c r="C828" s="200"/>
      <c r="D828" s="116"/>
      <c r="E828" s="116"/>
      <c r="F828" s="201"/>
      <c r="G828" s="201"/>
      <c r="H828" s="116"/>
    </row>
    <row r="829" spans="2:8" s="50" customFormat="1" x14ac:dyDescent="0.3">
      <c r="B829" s="200"/>
      <c r="C829" s="200"/>
      <c r="D829" s="116"/>
      <c r="E829" s="116"/>
      <c r="F829" s="201"/>
      <c r="G829" s="201"/>
      <c r="H829" s="116"/>
    </row>
    <row r="830" spans="2:8" s="50" customFormat="1" x14ac:dyDescent="0.3">
      <c r="B830" s="200"/>
      <c r="C830" s="200"/>
      <c r="D830" s="116"/>
      <c r="E830" s="116"/>
      <c r="F830" s="201"/>
      <c r="G830" s="201"/>
      <c r="H830" s="116"/>
    </row>
    <row r="831" spans="2:8" s="50" customFormat="1" x14ac:dyDescent="0.3">
      <c r="B831" s="200"/>
      <c r="C831" s="200"/>
      <c r="D831" s="116"/>
      <c r="E831" s="116"/>
      <c r="F831" s="201"/>
      <c r="G831" s="201"/>
      <c r="H831" s="116"/>
    </row>
    <row r="832" spans="2:8" s="50" customFormat="1" x14ac:dyDescent="0.3">
      <c r="B832" s="200"/>
      <c r="C832" s="200"/>
      <c r="D832" s="116"/>
      <c r="E832" s="116"/>
      <c r="F832" s="201"/>
      <c r="G832" s="201"/>
      <c r="H832" s="116"/>
    </row>
    <row r="833" spans="2:8" s="50" customFormat="1" x14ac:dyDescent="0.3">
      <c r="B833" s="200"/>
      <c r="C833" s="200"/>
      <c r="D833" s="116"/>
      <c r="E833" s="116"/>
      <c r="F833" s="201"/>
      <c r="G833" s="201"/>
      <c r="H833" s="116"/>
    </row>
    <row r="834" spans="2:8" s="50" customFormat="1" x14ac:dyDescent="0.3">
      <c r="B834" s="200"/>
      <c r="C834" s="200"/>
      <c r="D834" s="116"/>
      <c r="E834" s="116"/>
      <c r="F834" s="201"/>
      <c r="G834" s="201"/>
      <c r="H834" s="116"/>
    </row>
    <row r="835" spans="2:8" s="50" customFormat="1" x14ac:dyDescent="0.3">
      <c r="B835" s="200"/>
      <c r="C835" s="200"/>
      <c r="D835" s="116"/>
      <c r="E835" s="116"/>
      <c r="F835" s="201"/>
      <c r="G835" s="201"/>
      <c r="H835" s="116"/>
    </row>
    <row r="836" spans="2:8" s="50" customFormat="1" x14ac:dyDescent="0.3">
      <c r="B836" s="200"/>
      <c r="C836" s="200"/>
      <c r="D836" s="116"/>
      <c r="E836" s="116"/>
      <c r="F836" s="201"/>
      <c r="G836" s="201"/>
      <c r="H836" s="116"/>
    </row>
    <row r="837" spans="2:8" s="50" customFormat="1" x14ac:dyDescent="0.3">
      <c r="B837" s="200"/>
      <c r="C837" s="200"/>
      <c r="D837" s="116"/>
      <c r="E837" s="116"/>
      <c r="F837" s="201"/>
      <c r="G837" s="201"/>
      <c r="H837" s="116"/>
    </row>
    <row r="838" spans="2:8" s="50" customFormat="1" x14ac:dyDescent="0.3">
      <c r="B838" s="200"/>
      <c r="C838" s="200"/>
      <c r="D838" s="116"/>
      <c r="E838" s="116"/>
      <c r="F838" s="201"/>
      <c r="G838" s="201"/>
      <c r="H838" s="116"/>
    </row>
    <row r="839" spans="2:8" s="50" customFormat="1" x14ac:dyDescent="0.3">
      <c r="B839" s="200"/>
      <c r="C839" s="200"/>
      <c r="D839" s="116"/>
      <c r="E839" s="116"/>
      <c r="F839" s="201"/>
      <c r="G839" s="201"/>
      <c r="H839" s="116"/>
    </row>
    <row r="840" spans="2:8" s="50" customFormat="1" x14ac:dyDescent="0.3">
      <c r="B840" s="200"/>
      <c r="C840" s="200"/>
      <c r="D840" s="116"/>
      <c r="E840" s="116"/>
      <c r="F840" s="201"/>
      <c r="G840" s="201"/>
      <c r="H840" s="116"/>
    </row>
    <row r="841" spans="2:8" s="50" customFormat="1" x14ac:dyDescent="0.3">
      <c r="B841" s="200"/>
      <c r="C841" s="200"/>
      <c r="D841" s="116"/>
      <c r="E841" s="116"/>
      <c r="F841" s="201"/>
      <c r="G841" s="201"/>
      <c r="H841" s="116"/>
    </row>
    <row r="842" spans="2:8" s="50" customFormat="1" x14ac:dyDescent="0.3">
      <c r="B842" s="200"/>
      <c r="C842" s="200"/>
      <c r="D842" s="116"/>
      <c r="E842" s="116"/>
      <c r="F842" s="201"/>
      <c r="G842" s="201"/>
      <c r="H842" s="116"/>
    </row>
    <row r="843" spans="2:8" s="50" customFormat="1" x14ac:dyDescent="0.3">
      <c r="B843" s="200"/>
      <c r="C843" s="200"/>
      <c r="D843" s="116"/>
      <c r="E843" s="116"/>
      <c r="F843" s="201"/>
      <c r="G843" s="201"/>
      <c r="H843" s="116"/>
    </row>
    <row r="844" spans="2:8" s="50" customFormat="1" x14ac:dyDescent="0.3">
      <c r="B844" s="200"/>
      <c r="C844" s="200"/>
      <c r="D844" s="116"/>
      <c r="E844" s="116"/>
      <c r="F844" s="201"/>
      <c r="G844" s="201"/>
      <c r="H844" s="116"/>
    </row>
    <row r="845" spans="2:8" s="50" customFormat="1" x14ac:dyDescent="0.3">
      <c r="B845" s="200"/>
      <c r="C845" s="200"/>
      <c r="D845" s="116"/>
      <c r="E845" s="116"/>
      <c r="F845" s="201"/>
      <c r="G845" s="201"/>
      <c r="H845" s="116"/>
    </row>
    <row r="846" spans="2:8" s="50" customFormat="1" x14ac:dyDescent="0.3">
      <c r="B846" s="200"/>
      <c r="C846" s="200"/>
      <c r="D846" s="116"/>
      <c r="E846" s="116"/>
      <c r="F846" s="201"/>
      <c r="G846" s="201"/>
      <c r="H846" s="116"/>
    </row>
    <row r="847" spans="2:8" s="50" customFormat="1" x14ac:dyDescent="0.3">
      <c r="B847" s="200"/>
      <c r="C847" s="200"/>
      <c r="D847" s="116"/>
      <c r="E847" s="116"/>
      <c r="F847" s="201"/>
      <c r="G847" s="201"/>
      <c r="H847" s="116"/>
    </row>
    <row r="848" spans="2:8" s="50" customFormat="1" x14ac:dyDescent="0.3">
      <c r="B848" s="200"/>
      <c r="C848" s="200"/>
      <c r="D848" s="116"/>
      <c r="E848" s="116"/>
      <c r="F848" s="201"/>
      <c r="G848" s="201"/>
      <c r="H848" s="116"/>
    </row>
    <row r="849" spans="2:8" s="50" customFormat="1" x14ac:dyDescent="0.3">
      <c r="B849" s="200"/>
      <c r="C849" s="200"/>
      <c r="D849" s="116"/>
      <c r="E849" s="116"/>
      <c r="F849" s="201"/>
      <c r="G849" s="201"/>
      <c r="H849" s="116"/>
    </row>
    <row r="850" spans="2:8" s="50" customFormat="1" x14ac:dyDescent="0.3">
      <c r="B850" s="200"/>
      <c r="C850" s="200"/>
      <c r="D850" s="116"/>
      <c r="E850" s="116"/>
      <c r="F850" s="201"/>
      <c r="G850" s="201"/>
      <c r="H850" s="116"/>
    </row>
    <row r="851" spans="2:8" s="50" customFormat="1" x14ac:dyDescent="0.3">
      <c r="B851" s="200"/>
      <c r="C851" s="200"/>
      <c r="D851" s="116"/>
      <c r="E851" s="116"/>
      <c r="F851" s="201"/>
      <c r="G851" s="201"/>
      <c r="H851" s="116"/>
    </row>
    <row r="852" spans="2:8" s="50" customFormat="1" x14ac:dyDescent="0.3">
      <c r="B852" s="200"/>
      <c r="C852" s="200"/>
      <c r="D852" s="116"/>
      <c r="E852" s="116"/>
      <c r="F852" s="201"/>
      <c r="G852" s="201"/>
      <c r="H852" s="116"/>
    </row>
    <row r="853" spans="2:8" s="50" customFormat="1" x14ac:dyDescent="0.3">
      <c r="B853" s="200"/>
      <c r="C853" s="200"/>
      <c r="D853" s="116"/>
      <c r="E853" s="116"/>
      <c r="F853" s="201"/>
      <c r="G853" s="201"/>
      <c r="H853" s="116"/>
    </row>
    <row r="854" spans="2:8" s="50" customFormat="1" x14ac:dyDescent="0.3">
      <c r="B854" s="200"/>
      <c r="C854" s="200"/>
      <c r="D854" s="116"/>
      <c r="E854" s="116"/>
      <c r="F854" s="201"/>
      <c r="G854" s="201"/>
      <c r="H854" s="116"/>
    </row>
    <row r="855" spans="2:8" s="50" customFormat="1" x14ac:dyDescent="0.3">
      <c r="B855" s="200"/>
      <c r="C855" s="200"/>
      <c r="D855" s="116"/>
      <c r="E855" s="116"/>
      <c r="F855" s="201"/>
      <c r="G855" s="201"/>
      <c r="H855" s="116"/>
    </row>
    <row r="856" spans="2:8" s="50" customFormat="1" x14ac:dyDescent="0.3">
      <c r="B856" s="200"/>
      <c r="C856" s="200"/>
      <c r="D856" s="116"/>
      <c r="E856" s="116"/>
      <c r="F856" s="201"/>
      <c r="G856" s="201"/>
      <c r="H856" s="116"/>
    </row>
    <row r="857" spans="2:8" s="50" customFormat="1" x14ac:dyDescent="0.3">
      <c r="B857" s="200"/>
      <c r="C857" s="200"/>
      <c r="D857" s="116"/>
      <c r="E857" s="116"/>
      <c r="F857" s="201"/>
      <c r="G857" s="201"/>
      <c r="H857" s="116"/>
    </row>
    <row r="858" spans="2:8" s="50" customFormat="1" x14ac:dyDescent="0.3">
      <c r="B858" s="200"/>
      <c r="C858" s="200"/>
      <c r="D858" s="116"/>
      <c r="E858" s="116"/>
      <c r="F858" s="201"/>
      <c r="G858" s="201"/>
      <c r="H858" s="116"/>
    </row>
    <row r="859" spans="2:8" s="50" customFormat="1" x14ac:dyDescent="0.3">
      <c r="B859" s="200"/>
      <c r="C859" s="200"/>
      <c r="D859" s="116"/>
      <c r="E859" s="116"/>
      <c r="F859" s="201"/>
      <c r="G859" s="201"/>
      <c r="H859" s="116"/>
    </row>
    <row r="860" spans="2:8" s="50" customFormat="1" x14ac:dyDescent="0.3">
      <c r="B860" s="200"/>
      <c r="C860" s="200"/>
      <c r="D860" s="116"/>
      <c r="E860" s="116"/>
      <c r="F860" s="201"/>
      <c r="G860" s="201"/>
      <c r="H860" s="116"/>
    </row>
    <row r="861" spans="2:8" s="50" customFormat="1" x14ac:dyDescent="0.3">
      <c r="B861" s="200"/>
      <c r="C861" s="200"/>
      <c r="D861" s="116"/>
      <c r="E861" s="116"/>
      <c r="F861" s="201"/>
      <c r="G861" s="201"/>
      <c r="H861" s="116"/>
    </row>
    <row r="862" spans="2:8" s="50" customFormat="1" x14ac:dyDescent="0.3">
      <c r="B862" s="200"/>
      <c r="C862" s="200"/>
      <c r="D862" s="116"/>
      <c r="E862" s="116"/>
      <c r="F862" s="201"/>
      <c r="G862" s="201"/>
      <c r="H862" s="116"/>
    </row>
    <row r="863" spans="2:8" s="50" customFormat="1" x14ac:dyDescent="0.3">
      <c r="B863" s="200"/>
      <c r="C863" s="200"/>
      <c r="D863" s="116"/>
      <c r="E863" s="116"/>
      <c r="F863" s="201"/>
      <c r="G863" s="201"/>
      <c r="H863" s="116"/>
    </row>
    <row r="864" spans="2:8" s="50" customFormat="1" x14ac:dyDescent="0.3">
      <c r="B864" s="200"/>
      <c r="C864" s="200"/>
      <c r="D864" s="116"/>
      <c r="E864" s="116"/>
      <c r="F864" s="201"/>
      <c r="G864" s="201"/>
      <c r="H864" s="116"/>
    </row>
    <row r="865" spans="2:8" s="50" customFormat="1" x14ac:dyDescent="0.3">
      <c r="B865" s="200"/>
      <c r="C865" s="200"/>
      <c r="D865" s="116"/>
      <c r="E865" s="116"/>
      <c r="F865" s="201"/>
      <c r="G865" s="201"/>
      <c r="H865" s="116"/>
    </row>
    <row r="866" spans="2:8" s="50" customFormat="1" x14ac:dyDescent="0.3">
      <c r="B866" s="200"/>
      <c r="C866" s="200"/>
      <c r="D866" s="116"/>
      <c r="E866" s="116"/>
      <c r="F866" s="201"/>
      <c r="G866" s="201"/>
      <c r="H866" s="116"/>
    </row>
    <row r="867" spans="2:8" s="50" customFormat="1" x14ac:dyDescent="0.3">
      <c r="B867" s="200"/>
      <c r="C867" s="200"/>
      <c r="D867" s="116"/>
      <c r="E867" s="116"/>
      <c r="F867" s="201"/>
      <c r="G867" s="201"/>
      <c r="H867" s="116"/>
    </row>
    <row r="868" spans="2:8" s="50" customFormat="1" x14ac:dyDescent="0.3">
      <c r="B868" s="200"/>
      <c r="C868" s="200"/>
      <c r="D868" s="116"/>
      <c r="E868" s="116"/>
      <c r="F868" s="201"/>
      <c r="G868" s="201"/>
      <c r="H868" s="116"/>
    </row>
    <row r="869" spans="2:8" s="50" customFormat="1" x14ac:dyDescent="0.3">
      <c r="B869" s="200"/>
      <c r="C869" s="200"/>
      <c r="D869" s="116"/>
      <c r="E869" s="116"/>
      <c r="F869" s="201"/>
      <c r="G869" s="201"/>
      <c r="H869" s="116"/>
    </row>
    <row r="870" spans="2:8" s="50" customFormat="1" x14ac:dyDescent="0.3">
      <c r="B870" s="200"/>
      <c r="C870" s="200"/>
      <c r="D870" s="116"/>
      <c r="E870" s="116"/>
      <c r="F870" s="201"/>
      <c r="G870" s="201"/>
      <c r="H870" s="116"/>
    </row>
    <row r="871" spans="2:8" s="50" customFormat="1" x14ac:dyDescent="0.3">
      <c r="B871" s="200"/>
      <c r="C871" s="200"/>
      <c r="D871" s="116"/>
      <c r="E871" s="116"/>
      <c r="F871" s="201"/>
      <c r="G871" s="201"/>
      <c r="H871" s="116"/>
    </row>
    <row r="872" spans="2:8" s="50" customFormat="1" x14ac:dyDescent="0.3">
      <c r="B872" s="200"/>
      <c r="C872" s="200"/>
      <c r="D872" s="116"/>
      <c r="E872" s="116"/>
      <c r="F872" s="201"/>
      <c r="G872" s="201"/>
      <c r="H872" s="116"/>
    </row>
    <row r="873" spans="2:8" s="50" customFormat="1" x14ac:dyDescent="0.3">
      <c r="B873" s="200"/>
      <c r="C873" s="200"/>
      <c r="D873" s="116"/>
      <c r="E873" s="116"/>
      <c r="F873" s="201"/>
      <c r="G873" s="201"/>
      <c r="H873" s="116"/>
    </row>
    <row r="874" spans="2:8" s="50" customFormat="1" x14ac:dyDescent="0.3">
      <c r="B874" s="200"/>
      <c r="C874" s="200"/>
      <c r="D874" s="116"/>
      <c r="E874" s="116"/>
      <c r="F874" s="201"/>
      <c r="G874" s="201"/>
      <c r="H874" s="116"/>
    </row>
    <row r="875" spans="2:8" s="50" customFormat="1" x14ac:dyDescent="0.3">
      <c r="B875" s="200"/>
      <c r="C875" s="200"/>
      <c r="D875" s="116"/>
      <c r="E875" s="116"/>
      <c r="F875" s="201"/>
      <c r="G875" s="201"/>
      <c r="H875" s="116"/>
    </row>
    <row r="876" spans="2:8" s="50" customFormat="1" x14ac:dyDescent="0.3">
      <c r="B876" s="200"/>
      <c r="C876" s="200"/>
      <c r="D876" s="116"/>
      <c r="E876" s="116"/>
      <c r="F876" s="201"/>
      <c r="G876" s="201"/>
      <c r="H876" s="116"/>
    </row>
    <row r="877" spans="2:8" s="50" customFormat="1" x14ac:dyDescent="0.3">
      <c r="B877" s="200"/>
      <c r="C877" s="200"/>
      <c r="D877" s="116"/>
      <c r="E877" s="116"/>
      <c r="F877" s="201"/>
      <c r="G877" s="201"/>
      <c r="H877" s="116"/>
    </row>
    <row r="878" spans="2:8" s="50" customFormat="1" x14ac:dyDescent="0.3">
      <c r="B878" s="200"/>
      <c r="C878" s="200"/>
      <c r="D878" s="116"/>
      <c r="E878" s="116"/>
      <c r="F878" s="201"/>
      <c r="G878" s="201"/>
      <c r="H878" s="116"/>
    </row>
    <row r="879" spans="2:8" s="50" customFormat="1" x14ac:dyDescent="0.3">
      <c r="B879" s="200"/>
      <c r="C879" s="200"/>
      <c r="D879" s="116"/>
      <c r="E879" s="116"/>
      <c r="F879" s="201"/>
      <c r="G879" s="201"/>
      <c r="H879" s="116"/>
    </row>
    <row r="880" spans="2:8" s="50" customFormat="1" x14ac:dyDescent="0.3">
      <c r="B880" s="200"/>
      <c r="C880" s="200"/>
      <c r="D880" s="116"/>
      <c r="E880" s="116"/>
      <c r="F880" s="201"/>
      <c r="G880" s="201"/>
      <c r="H880" s="116"/>
    </row>
    <row r="881" spans="2:8" s="50" customFormat="1" x14ac:dyDescent="0.3">
      <c r="B881" s="200"/>
      <c r="C881" s="200"/>
      <c r="D881" s="116"/>
      <c r="E881" s="116"/>
      <c r="F881" s="201"/>
      <c r="G881" s="201"/>
      <c r="H881" s="116"/>
    </row>
    <row r="882" spans="2:8" s="50" customFormat="1" x14ac:dyDescent="0.3">
      <c r="B882" s="200"/>
      <c r="C882" s="200"/>
      <c r="D882" s="116"/>
      <c r="E882" s="116"/>
      <c r="F882" s="201"/>
      <c r="G882" s="201"/>
      <c r="H882" s="116"/>
    </row>
    <row r="883" spans="2:8" s="50" customFormat="1" x14ac:dyDescent="0.3">
      <c r="B883" s="200"/>
      <c r="C883" s="200"/>
      <c r="D883" s="116"/>
      <c r="E883" s="116"/>
      <c r="F883" s="201"/>
      <c r="G883" s="201"/>
      <c r="H883" s="116"/>
    </row>
    <row r="884" spans="2:8" s="50" customFormat="1" x14ac:dyDescent="0.3">
      <c r="B884" s="200"/>
      <c r="C884" s="200"/>
      <c r="D884" s="116"/>
      <c r="E884" s="116"/>
      <c r="F884" s="201"/>
      <c r="G884" s="201"/>
      <c r="H884" s="116"/>
    </row>
    <row r="885" spans="2:8" s="50" customFormat="1" x14ac:dyDescent="0.3">
      <c r="B885" s="200"/>
      <c r="C885" s="200"/>
      <c r="D885" s="116"/>
      <c r="E885" s="116"/>
      <c r="F885" s="201"/>
      <c r="G885" s="201"/>
      <c r="H885" s="116"/>
    </row>
    <row r="886" spans="2:8" s="50" customFormat="1" x14ac:dyDescent="0.3">
      <c r="B886" s="200"/>
      <c r="C886" s="200"/>
      <c r="D886" s="116"/>
      <c r="E886" s="116"/>
      <c r="F886" s="201"/>
      <c r="G886" s="201"/>
      <c r="H886" s="116"/>
    </row>
    <row r="887" spans="2:8" s="50" customFormat="1" x14ac:dyDescent="0.3">
      <c r="B887" s="200"/>
      <c r="C887" s="200"/>
      <c r="D887" s="116"/>
      <c r="E887" s="116"/>
      <c r="F887" s="201"/>
      <c r="G887" s="201"/>
      <c r="H887" s="116"/>
    </row>
    <row r="888" spans="2:8" s="50" customFormat="1" x14ac:dyDescent="0.3">
      <c r="B888" s="200"/>
      <c r="C888" s="200"/>
      <c r="D888" s="116"/>
      <c r="E888" s="116"/>
      <c r="F888" s="201"/>
      <c r="G888" s="201"/>
      <c r="H888" s="116"/>
    </row>
    <row r="889" spans="2:8" s="50" customFormat="1" x14ac:dyDescent="0.3">
      <c r="B889" s="200"/>
      <c r="C889" s="200"/>
      <c r="D889" s="116"/>
      <c r="E889" s="116"/>
      <c r="F889" s="201"/>
      <c r="G889" s="201"/>
      <c r="H889" s="116"/>
    </row>
    <row r="890" spans="2:8" s="50" customFormat="1" x14ac:dyDescent="0.3">
      <c r="B890" s="200"/>
      <c r="C890" s="200"/>
      <c r="D890" s="116"/>
      <c r="E890" s="116"/>
      <c r="F890" s="201"/>
      <c r="G890" s="201"/>
      <c r="H890" s="116"/>
    </row>
    <row r="891" spans="2:8" s="50" customFormat="1" x14ac:dyDescent="0.3">
      <c r="B891" s="200"/>
      <c r="C891" s="200"/>
      <c r="D891" s="116"/>
      <c r="E891" s="116"/>
      <c r="F891" s="201"/>
      <c r="G891" s="201"/>
      <c r="H891" s="116"/>
    </row>
    <row r="892" spans="2:8" s="50" customFormat="1" x14ac:dyDescent="0.3">
      <c r="B892" s="200"/>
      <c r="C892" s="200"/>
      <c r="D892" s="116"/>
      <c r="E892" s="116"/>
      <c r="F892" s="201"/>
      <c r="G892" s="201"/>
      <c r="H892" s="116"/>
    </row>
    <row r="893" spans="2:8" s="50" customFormat="1" x14ac:dyDescent="0.3">
      <c r="B893" s="200"/>
      <c r="C893" s="200"/>
      <c r="D893" s="116"/>
      <c r="E893" s="116"/>
      <c r="F893" s="201"/>
      <c r="G893" s="201"/>
      <c r="H893" s="116"/>
    </row>
    <row r="894" spans="2:8" s="50" customFormat="1" x14ac:dyDescent="0.3">
      <c r="B894" s="200"/>
      <c r="C894" s="200"/>
      <c r="D894" s="116"/>
      <c r="E894" s="116"/>
      <c r="F894" s="201"/>
      <c r="G894" s="201"/>
      <c r="H894" s="116"/>
    </row>
    <row r="895" spans="2:8" s="50" customFormat="1" x14ac:dyDescent="0.3">
      <c r="B895" s="200"/>
      <c r="C895" s="200"/>
      <c r="D895" s="116"/>
      <c r="E895" s="116"/>
      <c r="F895" s="201"/>
      <c r="G895" s="201"/>
      <c r="H895" s="116"/>
    </row>
    <row r="896" spans="2:8" s="50" customFormat="1" x14ac:dyDescent="0.3">
      <c r="B896" s="200"/>
      <c r="C896" s="200"/>
      <c r="D896" s="116"/>
      <c r="E896" s="116"/>
      <c r="F896" s="201"/>
      <c r="G896" s="201"/>
      <c r="H896" s="116"/>
    </row>
    <row r="897" spans="2:8" s="50" customFormat="1" x14ac:dyDescent="0.3">
      <c r="B897" s="200"/>
      <c r="C897" s="200"/>
      <c r="D897" s="116"/>
      <c r="E897" s="116"/>
      <c r="F897" s="201"/>
      <c r="G897" s="201"/>
      <c r="H897" s="116"/>
    </row>
    <row r="898" spans="2:8" s="50" customFormat="1" x14ac:dyDescent="0.3">
      <c r="B898" s="200"/>
      <c r="C898" s="200"/>
      <c r="D898" s="116"/>
      <c r="E898" s="116"/>
      <c r="F898" s="201"/>
      <c r="G898" s="201"/>
      <c r="H898" s="116"/>
    </row>
    <row r="899" spans="2:8" s="50" customFormat="1" x14ac:dyDescent="0.3">
      <c r="B899" s="200"/>
      <c r="C899" s="200"/>
      <c r="D899" s="116"/>
      <c r="E899" s="116"/>
      <c r="F899" s="201"/>
      <c r="G899" s="201"/>
      <c r="H899" s="116"/>
    </row>
    <row r="900" spans="2:8" s="50" customFormat="1" x14ac:dyDescent="0.3">
      <c r="B900" s="200"/>
      <c r="C900" s="200"/>
      <c r="D900" s="116"/>
      <c r="E900" s="116"/>
      <c r="F900" s="201"/>
      <c r="G900" s="201"/>
      <c r="H900" s="116"/>
    </row>
    <row r="901" spans="2:8" s="50" customFormat="1" x14ac:dyDescent="0.3">
      <c r="B901" s="200"/>
      <c r="C901" s="200"/>
      <c r="D901" s="116"/>
      <c r="E901" s="116"/>
      <c r="F901" s="201"/>
      <c r="G901" s="201"/>
      <c r="H901" s="116"/>
    </row>
    <row r="902" spans="2:8" s="50" customFormat="1" x14ac:dyDescent="0.3">
      <c r="B902" s="200"/>
      <c r="C902" s="200"/>
      <c r="D902" s="116"/>
      <c r="E902" s="116"/>
      <c r="F902" s="201"/>
      <c r="G902" s="201"/>
      <c r="H902" s="116"/>
    </row>
    <row r="903" spans="2:8" s="50" customFormat="1" x14ac:dyDescent="0.3">
      <c r="B903" s="200"/>
      <c r="C903" s="200"/>
      <c r="D903" s="116"/>
      <c r="E903" s="116"/>
      <c r="F903" s="201"/>
      <c r="G903" s="201"/>
      <c r="H903" s="116"/>
    </row>
    <row r="904" spans="2:8" s="50" customFormat="1" x14ac:dyDescent="0.3">
      <c r="B904" s="200"/>
      <c r="C904" s="200"/>
      <c r="D904" s="116"/>
      <c r="E904" s="116"/>
      <c r="F904" s="201"/>
      <c r="G904" s="201"/>
      <c r="H904" s="116"/>
    </row>
    <row r="905" spans="2:8" s="50" customFormat="1" x14ac:dyDescent="0.3">
      <c r="B905" s="200"/>
      <c r="C905" s="200"/>
      <c r="D905" s="116"/>
      <c r="E905" s="116"/>
      <c r="F905" s="201"/>
      <c r="G905" s="201"/>
      <c r="H905" s="116"/>
    </row>
    <row r="906" spans="2:8" s="50" customFormat="1" x14ac:dyDescent="0.3">
      <c r="B906" s="200"/>
      <c r="C906" s="200"/>
      <c r="D906" s="116"/>
      <c r="E906" s="116"/>
      <c r="F906" s="201"/>
      <c r="G906" s="201"/>
      <c r="H906" s="116"/>
    </row>
    <row r="907" spans="2:8" s="50" customFormat="1" x14ac:dyDescent="0.3">
      <c r="B907" s="200"/>
      <c r="C907" s="200"/>
      <c r="D907" s="116"/>
      <c r="E907" s="116"/>
      <c r="F907" s="201"/>
      <c r="G907" s="201"/>
      <c r="H907" s="116"/>
    </row>
    <row r="908" spans="2:8" s="50" customFormat="1" x14ac:dyDescent="0.3">
      <c r="B908" s="200"/>
      <c r="C908" s="200"/>
      <c r="D908" s="116"/>
      <c r="E908" s="116"/>
      <c r="F908" s="201"/>
      <c r="G908" s="201"/>
      <c r="H908" s="116"/>
    </row>
    <row r="909" spans="2:8" s="50" customFormat="1" x14ac:dyDescent="0.3">
      <c r="B909" s="200"/>
      <c r="C909" s="200"/>
      <c r="D909" s="116"/>
      <c r="E909" s="116"/>
      <c r="F909" s="201"/>
      <c r="G909" s="201"/>
      <c r="H909" s="116"/>
    </row>
    <row r="910" spans="2:8" s="50" customFormat="1" x14ac:dyDescent="0.3">
      <c r="B910" s="200"/>
      <c r="C910" s="200"/>
      <c r="D910" s="116"/>
      <c r="E910" s="116"/>
      <c r="F910" s="201"/>
      <c r="G910" s="201"/>
      <c r="H910" s="116"/>
    </row>
    <row r="911" spans="2:8" s="50" customFormat="1" x14ac:dyDescent="0.3">
      <c r="B911" s="200"/>
      <c r="C911" s="200"/>
      <c r="D911" s="116"/>
      <c r="E911" s="116"/>
      <c r="F911" s="201"/>
      <c r="G911" s="201"/>
      <c r="H911" s="116"/>
    </row>
    <row r="912" spans="2:8" s="50" customFormat="1" x14ac:dyDescent="0.3">
      <c r="B912" s="200"/>
      <c r="C912" s="200"/>
      <c r="D912" s="116"/>
      <c r="E912" s="116"/>
      <c r="F912" s="201"/>
      <c r="G912" s="201"/>
      <c r="H912" s="116"/>
    </row>
    <row r="913" spans="2:8" s="50" customFormat="1" x14ac:dyDescent="0.3">
      <c r="B913" s="200"/>
      <c r="C913" s="200"/>
      <c r="D913" s="116"/>
      <c r="E913" s="116"/>
      <c r="F913" s="201"/>
      <c r="G913" s="201"/>
      <c r="H913" s="116"/>
    </row>
    <row r="914" spans="2:8" s="50" customFormat="1" x14ac:dyDescent="0.3">
      <c r="B914" s="200"/>
      <c r="C914" s="200"/>
      <c r="D914" s="116"/>
      <c r="E914" s="116"/>
      <c r="F914" s="201"/>
      <c r="G914" s="201"/>
      <c r="H914" s="116"/>
    </row>
    <row r="915" spans="2:8" s="50" customFormat="1" x14ac:dyDescent="0.3">
      <c r="B915" s="200"/>
      <c r="C915" s="200"/>
      <c r="D915" s="116"/>
      <c r="E915" s="116"/>
      <c r="F915" s="201"/>
      <c r="G915" s="201"/>
      <c r="H915" s="116"/>
    </row>
    <row r="916" spans="2:8" s="50" customFormat="1" x14ac:dyDescent="0.3">
      <c r="B916" s="200"/>
      <c r="C916" s="200"/>
      <c r="D916" s="116"/>
      <c r="E916" s="116"/>
      <c r="F916" s="201"/>
      <c r="G916" s="201"/>
      <c r="H916" s="116"/>
    </row>
    <row r="917" spans="2:8" s="50" customFormat="1" x14ac:dyDescent="0.3">
      <c r="B917" s="200"/>
      <c r="C917" s="200"/>
      <c r="D917" s="116"/>
      <c r="E917" s="116"/>
      <c r="F917" s="201"/>
      <c r="G917" s="201"/>
      <c r="H917" s="116"/>
    </row>
    <row r="918" spans="2:8" s="50" customFormat="1" x14ac:dyDescent="0.3">
      <c r="B918" s="200"/>
      <c r="C918" s="200"/>
      <c r="D918" s="116"/>
      <c r="E918" s="116"/>
      <c r="F918" s="201"/>
      <c r="G918" s="201"/>
      <c r="H918" s="116"/>
    </row>
    <row r="919" spans="2:8" s="50" customFormat="1" x14ac:dyDescent="0.3">
      <c r="B919" s="200"/>
      <c r="C919" s="200"/>
      <c r="D919" s="116"/>
      <c r="E919" s="116"/>
      <c r="F919" s="201"/>
      <c r="G919" s="201"/>
      <c r="H919" s="116"/>
    </row>
    <row r="920" spans="2:8" s="50" customFormat="1" x14ac:dyDescent="0.3">
      <c r="B920" s="200"/>
      <c r="C920" s="200"/>
      <c r="D920" s="116"/>
      <c r="E920" s="116"/>
      <c r="F920" s="201"/>
      <c r="G920" s="201"/>
      <c r="H920" s="116"/>
    </row>
    <row r="921" spans="2:8" s="50" customFormat="1" x14ac:dyDescent="0.3">
      <c r="B921" s="200"/>
      <c r="C921" s="200"/>
      <c r="D921" s="116"/>
      <c r="E921" s="116"/>
      <c r="F921" s="201"/>
      <c r="G921" s="201"/>
      <c r="H921" s="116"/>
    </row>
    <row r="922" spans="2:8" s="50" customFormat="1" x14ac:dyDescent="0.3">
      <c r="B922" s="200"/>
      <c r="C922" s="200"/>
      <c r="D922" s="116"/>
      <c r="E922" s="116"/>
      <c r="F922" s="201"/>
      <c r="G922" s="201"/>
      <c r="H922" s="116"/>
    </row>
    <row r="923" spans="2:8" s="50" customFormat="1" x14ac:dyDescent="0.3">
      <c r="B923" s="200"/>
      <c r="C923" s="200"/>
      <c r="D923" s="116"/>
      <c r="E923" s="116"/>
      <c r="F923" s="201"/>
      <c r="G923" s="201"/>
      <c r="H923" s="116"/>
    </row>
    <row r="924" spans="2:8" s="50" customFormat="1" x14ac:dyDescent="0.3">
      <c r="B924" s="200"/>
      <c r="C924" s="200"/>
      <c r="D924" s="116"/>
      <c r="E924" s="116"/>
      <c r="F924" s="201"/>
      <c r="G924" s="201"/>
      <c r="H924" s="116"/>
    </row>
    <row r="925" spans="2:8" s="50" customFormat="1" x14ac:dyDescent="0.3">
      <c r="B925" s="200"/>
      <c r="C925" s="200"/>
      <c r="D925" s="116"/>
      <c r="E925" s="116"/>
      <c r="F925" s="201"/>
      <c r="G925" s="201"/>
      <c r="H925" s="116"/>
    </row>
    <row r="926" spans="2:8" s="50" customFormat="1" x14ac:dyDescent="0.3">
      <c r="B926" s="200"/>
      <c r="C926" s="200"/>
      <c r="D926" s="116"/>
      <c r="E926" s="116"/>
      <c r="F926" s="201"/>
      <c r="G926" s="201"/>
      <c r="H926" s="116"/>
    </row>
    <row r="927" spans="2:8" s="50" customFormat="1" x14ac:dyDescent="0.3">
      <c r="B927" s="200"/>
      <c r="C927" s="200"/>
      <c r="D927" s="116"/>
      <c r="E927" s="116"/>
      <c r="F927" s="201"/>
      <c r="G927" s="201"/>
      <c r="H927" s="116"/>
    </row>
    <row r="928" spans="2:8" s="50" customFormat="1" x14ac:dyDescent="0.3">
      <c r="B928" s="200"/>
      <c r="C928" s="200"/>
      <c r="D928" s="116"/>
      <c r="E928" s="116"/>
      <c r="F928" s="201"/>
      <c r="G928" s="201"/>
      <c r="H928" s="116"/>
    </row>
    <row r="929" spans="2:8" s="50" customFormat="1" x14ac:dyDescent="0.3">
      <c r="B929" s="200"/>
      <c r="C929" s="200"/>
      <c r="D929" s="116"/>
      <c r="E929" s="116"/>
      <c r="F929" s="201"/>
      <c r="G929" s="201"/>
      <c r="H929" s="116"/>
    </row>
    <row r="930" spans="2:8" s="50" customFormat="1" x14ac:dyDescent="0.3">
      <c r="B930" s="200"/>
      <c r="C930" s="200"/>
      <c r="D930" s="116"/>
      <c r="E930" s="116"/>
      <c r="F930" s="201"/>
      <c r="G930" s="201"/>
      <c r="H930" s="116"/>
    </row>
    <row r="931" spans="2:8" s="50" customFormat="1" x14ac:dyDescent="0.3">
      <c r="B931" s="200"/>
      <c r="C931" s="200"/>
      <c r="D931" s="116"/>
      <c r="E931" s="116"/>
      <c r="F931" s="201"/>
      <c r="G931" s="201"/>
      <c r="H931" s="116"/>
    </row>
    <row r="932" spans="2:8" s="50" customFormat="1" x14ac:dyDescent="0.3">
      <c r="B932" s="200"/>
      <c r="C932" s="200"/>
      <c r="D932" s="116"/>
      <c r="E932" s="116"/>
      <c r="F932" s="201"/>
      <c r="G932" s="201"/>
      <c r="H932" s="116"/>
    </row>
    <row r="933" spans="2:8" s="50" customFormat="1" x14ac:dyDescent="0.3">
      <c r="B933" s="200"/>
      <c r="C933" s="200"/>
      <c r="D933" s="116"/>
      <c r="E933" s="116"/>
      <c r="F933" s="201"/>
      <c r="G933" s="201"/>
      <c r="H933" s="116"/>
    </row>
    <row r="934" spans="2:8" s="50" customFormat="1" x14ac:dyDescent="0.3">
      <c r="B934" s="200"/>
      <c r="C934" s="200"/>
      <c r="D934" s="116"/>
      <c r="E934" s="116"/>
      <c r="F934" s="201"/>
      <c r="G934" s="201"/>
      <c r="H934" s="116"/>
    </row>
    <row r="935" spans="2:8" s="50" customFormat="1" x14ac:dyDescent="0.3">
      <c r="B935" s="200"/>
      <c r="C935" s="200"/>
      <c r="D935" s="116"/>
      <c r="E935" s="116"/>
      <c r="F935" s="201"/>
      <c r="G935" s="201"/>
      <c r="H935" s="116"/>
    </row>
    <row r="936" spans="2:8" s="50" customFormat="1" x14ac:dyDescent="0.3">
      <c r="B936" s="200"/>
      <c r="C936" s="200"/>
      <c r="D936" s="116"/>
      <c r="E936" s="116"/>
      <c r="F936" s="201"/>
      <c r="G936" s="201"/>
      <c r="H936" s="116"/>
    </row>
    <row r="937" spans="2:8" s="50" customFormat="1" x14ac:dyDescent="0.3">
      <c r="B937" s="200"/>
      <c r="C937" s="200"/>
      <c r="D937" s="116"/>
      <c r="E937" s="116"/>
      <c r="F937" s="201"/>
      <c r="G937" s="201"/>
      <c r="H937" s="116"/>
    </row>
    <row r="938" spans="2:8" s="50" customFormat="1" x14ac:dyDescent="0.3">
      <c r="B938" s="200"/>
      <c r="C938" s="200"/>
      <c r="D938" s="116"/>
      <c r="E938" s="116"/>
      <c r="F938" s="201"/>
      <c r="G938" s="201"/>
      <c r="H938" s="116"/>
    </row>
    <row r="939" spans="2:8" s="50" customFormat="1" x14ac:dyDescent="0.3">
      <c r="B939" s="200"/>
      <c r="C939" s="200"/>
      <c r="D939" s="116"/>
      <c r="E939" s="116"/>
      <c r="F939" s="201"/>
      <c r="G939" s="201"/>
      <c r="H939" s="116"/>
    </row>
    <row r="940" spans="2:8" s="50" customFormat="1" x14ac:dyDescent="0.3">
      <c r="B940" s="200"/>
      <c r="C940" s="200"/>
      <c r="D940" s="116"/>
      <c r="E940" s="116"/>
      <c r="F940" s="201"/>
      <c r="G940" s="201"/>
      <c r="H940" s="116"/>
    </row>
    <row r="941" spans="2:8" s="50" customFormat="1" x14ac:dyDescent="0.3">
      <c r="B941" s="200"/>
      <c r="C941" s="200"/>
      <c r="D941" s="116"/>
      <c r="E941" s="116"/>
      <c r="F941" s="201"/>
      <c r="G941" s="201"/>
      <c r="H941" s="116"/>
    </row>
    <row r="942" spans="2:8" s="50" customFormat="1" x14ac:dyDescent="0.3">
      <c r="B942" s="200"/>
      <c r="C942" s="200"/>
      <c r="D942" s="116"/>
      <c r="E942" s="116"/>
      <c r="F942" s="201"/>
      <c r="G942" s="201"/>
      <c r="H942" s="116"/>
    </row>
    <row r="943" spans="2:8" s="50" customFormat="1" x14ac:dyDescent="0.3">
      <c r="B943" s="200"/>
      <c r="C943" s="200"/>
      <c r="D943" s="116"/>
      <c r="E943" s="116"/>
      <c r="F943" s="201"/>
      <c r="G943" s="201"/>
      <c r="H943" s="116"/>
    </row>
    <row r="944" spans="2:8" s="50" customFormat="1" x14ac:dyDescent="0.3">
      <c r="B944" s="200"/>
      <c r="C944" s="200"/>
      <c r="D944" s="116"/>
      <c r="E944" s="116"/>
      <c r="F944" s="201"/>
      <c r="G944" s="201"/>
      <c r="H944" s="116"/>
    </row>
    <row r="945" spans="2:8" s="50" customFormat="1" x14ac:dyDescent="0.3">
      <c r="B945" s="200"/>
      <c r="C945" s="200"/>
      <c r="D945" s="116"/>
      <c r="E945" s="116"/>
      <c r="F945" s="201"/>
      <c r="G945" s="201"/>
      <c r="H945" s="116"/>
    </row>
    <row r="946" spans="2:8" s="50" customFormat="1" x14ac:dyDescent="0.3">
      <c r="B946" s="200"/>
      <c r="C946" s="200"/>
      <c r="D946" s="116"/>
      <c r="E946" s="116"/>
      <c r="F946" s="201"/>
      <c r="G946" s="201"/>
      <c r="H946" s="116"/>
    </row>
    <row r="947" spans="2:8" s="50" customFormat="1" x14ac:dyDescent="0.3">
      <c r="B947" s="200"/>
      <c r="C947" s="200"/>
      <c r="D947" s="116"/>
      <c r="E947" s="116"/>
      <c r="F947" s="201"/>
      <c r="G947" s="201"/>
      <c r="H947" s="116"/>
    </row>
    <row r="948" spans="2:8" s="50" customFormat="1" x14ac:dyDescent="0.3">
      <c r="B948" s="200"/>
      <c r="C948" s="200"/>
      <c r="D948" s="116"/>
      <c r="E948" s="116"/>
      <c r="F948" s="201"/>
      <c r="G948" s="201"/>
      <c r="H948" s="116"/>
    </row>
    <row r="949" spans="2:8" s="50" customFormat="1" x14ac:dyDescent="0.3">
      <c r="B949" s="200"/>
      <c r="C949" s="200"/>
      <c r="D949" s="116"/>
      <c r="E949" s="116"/>
      <c r="F949" s="201"/>
      <c r="G949" s="201"/>
      <c r="H949" s="116"/>
    </row>
    <row r="950" spans="2:8" s="50" customFormat="1" x14ac:dyDescent="0.3">
      <c r="B950" s="200"/>
      <c r="C950" s="200"/>
      <c r="D950" s="116"/>
      <c r="E950" s="116"/>
      <c r="F950" s="201"/>
      <c r="G950" s="201"/>
      <c r="H950" s="116"/>
    </row>
    <row r="951" spans="2:8" s="50" customFormat="1" x14ac:dyDescent="0.3">
      <c r="B951" s="200"/>
      <c r="C951" s="200"/>
      <c r="D951" s="116"/>
      <c r="E951" s="116"/>
      <c r="F951" s="201"/>
      <c r="G951" s="201"/>
      <c r="H951" s="116"/>
    </row>
    <row r="952" spans="2:8" s="50" customFormat="1" x14ac:dyDescent="0.3">
      <c r="B952" s="200"/>
      <c r="C952" s="200"/>
      <c r="D952" s="116"/>
      <c r="E952" s="116"/>
      <c r="F952" s="201"/>
      <c r="G952" s="201"/>
      <c r="H952" s="116"/>
    </row>
    <row r="953" spans="2:8" s="50" customFormat="1" x14ac:dyDescent="0.3">
      <c r="B953" s="200"/>
      <c r="C953" s="200"/>
      <c r="D953" s="116"/>
      <c r="E953" s="116"/>
      <c r="F953" s="201"/>
      <c r="G953" s="201"/>
      <c r="H953" s="116"/>
    </row>
    <row r="954" spans="2:8" s="50" customFormat="1" x14ac:dyDescent="0.3">
      <c r="B954" s="200"/>
      <c r="C954" s="200"/>
      <c r="D954" s="116"/>
      <c r="E954" s="116"/>
      <c r="F954" s="201"/>
      <c r="G954" s="201"/>
      <c r="H954" s="116"/>
    </row>
    <row r="955" spans="2:8" s="50" customFormat="1" x14ac:dyDescent="0.3">
      <c r="B955" s="200"/>
      <c r="C955" s="200"/>
      <c r="D955" s="116"/>
      <c r="E955" s="116"/>
      <c r="F955" s="201"/>
      <c r="G955" s="201"/>
      <c r="H955" s="116"/>
    </row>
    <row r="956" spans="2:8" s="50" customFormat="1" x14ac:dyDescent="0.3">
      <c r="B956" s="200"/>
      <c r="C956" s="200"/>
      <c r="D956" s="116"/>
      <c r="E956" s="116"/>
      <c r="F956" s="201"/>
      <c r="G956" s="201"/>
      <c r="H956" s="116"/>
    </row>
    <row r="957" spans="2:8" s="50" customFormat="1" x14ac:dyDescent="0.3">
      <c r="B957" s="200"/>
      <c r="C957" s="200"/>
      <c r="D957" s="116"/>
      <c r="E957" s="116"/>
      <c r="F957" s="201"/>
      <c r="G957" s="201"/>
      <c r="H957" s="116"/>
    </row>
    <row r="958" spans="2:8" s="50" customFormat="1" x14ac:dyDescent="0.3">
      <c r="B958" s="200"/>
      <c r="C958" s="200"/>
      <c r="D958" s="116"/>
      <c r="E958" s="116"/>
      <c r="F958" s="201"/>
      <c r="G958" s="201"/>
      <c r="H958" s="116"/>
    </row>
    <row r="959" spans="2:8" s="50" customFormat="1" x14ac:dyDescent="0.3">
      <c r="B959" s="200"/>
      <c r="C959" s="200"/>
      <c r="D959" s="116"/>
      <c r="E959" s="116"/>
      <c r="F959" s="201"/>
      <c r="G959" s="201"/>
      <c r="H959" s="116"/>
    </row>
    <row r="960" spans="2:8" s="50" customFormat="1" x14ac:dyDescent="0.3">
      <c r="B960" s="200"/>
      <c r="C960" s="200"/>
      <c r="D960" s="116"/>
      <c r="E960" s="116"/>
      <c r="F960" s="201"/>
      <c r="G960" s="201"/>
      <c r="H960" s="116"/>
    </row>
    <row r="961" spans="2:8" s="50" customFormat="1" x14ac:dyDescent="0.3">
      <c r="B961" s="200"/>
      <c r="C961" s="200"/>
      <c r="D961" s="116"/>
      <c r="E961" s="116"/>
      <c r="F961" s="201"/>
      <c r="G961" s="201"/>
      <c r="H961" s="116"/>
    </row>
    <row r="962" spans="2:8" s="50" customFormat="1" x14ac:dyDescent="0.3">
      <c r="B962" s="200"/>
      <c r="C962" s="200"/>
      <c r="D962" s="116"/>
      <c r="E962" s="116"/>
      <c r="F962" s="201"/>
      <c r="G962" s="201"/>
      <c r="H962" s="116"/>
    </row>
    <row r="963" spans="2:8" s="50" customFormat="1" x14ac:dyDescent="0.3">
      <c r="B963" s="200"/>
      <c r="C963" s="200"/>
      <c r="D963" s="116"/>
      <c r="E963" s="116"/>
      <c r="F963" s="201"/>
      <c r="G963" s="201"/>
      <c r="H963" s="116"/>
    </row>
    <row r="964" spans="2:8" s="50" customFormat="1" x14ac:dyDescent="0.3">
      <c r="B964" s="200"/>
      <c r="C964" s="200"/>
      <c r="D964" s="116"/>
      <c r="E964" s="116"/>
      <c r="F964" s="201"/>
      <c r="G964" s="201"/>
      <c r="H964" s="116"/>
    </row>
    <row r="965" spans="2:8" s="50" customFormat="1" x14ac:dyDescent="0.3">
      <c r="B965" s="200"/>
      <c r="C965" s="200"/>
      <c r="D965" s="116"/>
      <c r="E965" s="116"/>
      <c r="F965" s="201"/>
      <c r="G965" s="201"/>
      <c r="H965" s="116"/>
    </row>
    <row r="966" spans="2:8" s="50" customFormat="1" x14ac:dyDescent="0.3">
      <c r="B966" s="200"/>
      <c r="C966" s="200"/>
      <c r="D966" s="116"/>
      <c r="E966" s="116"/>
      <c r="F966" s="201"/>
      <c r="G966" s="201"/>
      <c r="H966" s="116"/>
    </row>
    <row r="967" spans="2:8" s="50" customFormat="1" x14ac:dyDescent="0.3">
      <c r="B967" s="200"/>
      <c r="C967" s="200"/>
      <c r="D967" s="116"/>
      <c r="E967" s="116"/>
      <c r="F967" s="201"/>
      <c r="G967" s="201"/>
      <c r="H967" s="116"/>
    </row>
    <row r="968" spans="2:8" s="50" customFormat="1" x14ac:dyDescent="0.3">
      <c r="B968" s="200"/>
      <c r="C968" s="200"/>
      <c r="D968" s="116"/>
      <c r="E968" s="116"/>
      <c r="F968" s="201"/>
      <c r="G968" s="201"/>
      <c r="H968" s="116"/>
    </row>
    <row r="969" spans="2:8" s="50" customFormat="1" x14ac:dyDescent="0.3">
      <c r="B969" s="200"/>
      <c r="C969" s="200"/>
      <c r="D969" s="116"/>
      <c r="E969" s="116"/>
      <c r="F969" s="201"/>
      <c r="G969" s="201"/>
      <c r="H969" s="116"/>
    </row>
    <row r="970" spans="2:8" s="50" customFormat="1" x14ac:dyDescent="0.3">
      <c r="B970" s="200"/>
      <c r="C970" s="200"/>
      <c r="D970" s="116"/>
      <c r="E970" s="116"/>
      <c r="F970" s="201"/>
      <c r="G970" s="201"/>
      <c r="H970" s="116"/>
    </row>
    <row r="971" spans="2:8" s="50" customFormat="1" x14ac:dyDescent="0.3">
      <c r="B971" s="200"/>
      <c r="C971" s="200"/>
      <c r="D971" s="116"/>
      <c r="E971" s="116"/>
      <c r="F971" s="201"/>
      <c r="G971" s="201"/>
      <c r="H971" s="116"/>
    </row>
    <row r="972" spans="2:8" s="50" customFormat="1" x14ac:dyDescent="0.3">
      <c r="B972" s="200"/>
      <c r="C972" s="200"/>
      <c r="D972" s="116"/>
      <c r="E972" s="116"/>
      <c r="F972" s="201"/>
      <c r="G972" s="201"/>
      <c r="H972" s="116"/>
    </row>
    <row r="973" spans="2:8" s="50" customFormat="1" x14ac:dyDescent="0.3">
      <c r="B973" s="200"/>
      <c r="C973" s="200"/>
      <c r="D973" s="116"/>
      <c r="E973" s="116"/>
      <c r="F973" s="201"/>
      <c r="G973" s="201"/>
      <c r="H973" s="116"/>
    </row>
    <row r="974" spans="2:8" s="50" customFormat="1" x14ac:dyDescent="0.3">
      <c r="B974" s="200"/>
      <c r="C974" s="200"/>
      <c r="D974" s="116"/>
      <c r="E974" s="116"/>
      <c r="F974" s="201"/>
      <c r="G974" s="201"/>
      <c r="H974" s="116"/>
    </row>
    <row r="975" spans="2:8" s="50" customFormat="1" x14ac:dyDescent="0.3">
      <c r="B975" s="200"/>
      <c r="C975" s="200"/>
      <c r="D975" s="116"/>
      <c r="E975" s="116"/>
      <c r="F975" s="201"/>
      <c r="G975" s="201"/>
      <c r="H975" s="116"/>
    </row>
    <row r="976" spans="2:8" s="50" customFormat="1" x14ac:dyDescent="0.3">
      <c r="B976" s="200"/>
      <c r="C976" s="200"/>
      <c r="D976" s="116"/>
      <c r="E976" s="116"/>
      <c r="F976" s="201"/>
      <c r="G976" s="201"/>
      <c r="H976" s="116"/>
    </row>
    <row r="977" spans="2:8" s="50" customFormat="1" x14ac:dyDescent="0.3">
      <c r="B977" s="200"/>
      <c r="C977" s="200"/>
      <c r="D977" s="116"/>
      <c r="E977" s="116"/>
      <c r="F977" s="201"/>
      <c r="G977" s="201"/>
      <c r="H977" s="116"/>
    </row>
    <row r="978" spans="2:8" s="50" customFormat="1" x14ac:dyDescent="0.3">
      <c r="B978" s="200"/>
      <c r="C978" s="200"/>
      <c r="D978" s="116"/>
      <c r="E978" s="116"/>
      <c r="F978" s="201"/>
      <c r="G978" s="201"/>
      <c r="H978" s="116"/>
    </row>
    <row r="979" spans="2:8" s="50" customFormat="1" x14ac:dyDescent="0.3">
      <c r="B979" s="200"/>
      <c r="C979" s="200"/>
      <c r="D979" s="116"/>
      <c r="E979" s="116"/>
      <c r="F979" s="201"/>
      <c r="G979" s="201"/>
      <c r="H979" s="116"/>
    </row>
    <row r="980" spans="2:8" s="50" customFormat="1" x14ac:dyDescent="0.3">
      <c r="B980" s="200"/>
      <c r="C980" s="200"/>
      <c r="D980" s="116"/>
      <c r="E980" s="116"/>
      <c r="F980" s="201"/>
      <c r="G980" s="201"/>
      <c r="H980" s="116"/>
    </row>
    <row r="981" spans="2:8" s="50" customFormat="1" x14ac:dyDescent="0.3">
      <c r="B981" s="200"/>
      <c r="C981" s="200"/>
      <c r="D981" s="116"/>
      <c r="E981" s="116"/>
      <c r="F981" s="201"/>
      <c r="G981" s="201"/>
      <c r="H981" s="116"/>
    </row>
    <row r="982" spans="2:8" s="50" customFormat="1" x14ac:dyDescent="0.3">
      <c r="B982" s="200"/>
      <c r="C982" s="200"/>
      <c r="D982" s="116"/>
      <c r="E982" s="116"/>
      <c r="F982" s="201"/>
      <c r="G982" s="201"/>
      <c r="H982" s="116"/>
    </row>
    <row r="983" spans="2:8" s="50" customFormat="1" x14ac:dyDescent="0.3">
      <c r="B983" s="200"/>
      <c r="C983" s="200"/>
      <c r="D983" s="116"/>
      <c r="E983" s="116"/>
      <c r="F983" s="201"/>
      <c r="G983" s="201"/>
      <c r="H983" s="116"/>
    </row>
    <row r="984" spans="2:8" s="50" customFormat="1" x14ac:dyDescent="0.3">
      <c r="B984" s="200"/>
      <c r="C984" s="200"/>
      <c r="D984" s="116"/>
      <c r="E984" s="116"/>
      <c r="F984" s="201"/>
      <c r="G984" s="201"/>
      <c r="H984" s="116"/>
    </row>
    <row r="985" spans="2:8" s="50" customFormat="1" x14ac:dyDescent="0.3">
      <c r="B985" s="200"/>
      <c r="C985" s="200"/>
      <c r="D985" s="116"/>
      <c r="E985" s="116"/>
      <c r="F985" s="201"/>
      <c r="G985" s="201"/>
      <c r="H985" s="116"/>
    </row>
    <row r="986" spans="2:8" s="50" customFormat="1" x14ac:dyDescent="0.3">
      <c r="B986" s="200"/>
      <c r="C986" s="200"/>
      <c r="D986" s="116"/>
      <c r="E986" s="116"/>
      <c r="F986" s="201"/>
      <c r="G986" s="201"/>
      <c r="H986" s="116"/>
    </row>
    <row r="987" spans="2:8" s="50" customFormat="1" x14ac:dyDescent="0.3">
      <c r="B987" s="200"/>
      <c r="C987" s="200"/>
      <c r="D987" s="116"/>
      <c r="E987" s="116"/>
      <c r="F987" s="201"/>
      <c r="G987" s="201"/>
      <c r="H987" s="116"/>
    </row>
    <row r="988" spans="2:8" s="50" customFormat="1" x14ac:dyDescent="0.3">
      <c r="B988" s="200"/>
      <c r="C988" s="200"/>
      <c r="D988" s="116"/>
      <c r="E988" s="116"/>
      <c r="F988" s="201"/>
      <c r="G988" s="201"/>
      <c r="H988" s="116"/>
    </row>
    <row r="989" spans="2:8" s="50" customFormat="1" x14ac:dyDescent="0.3">
      <c r="B989" s="200"/>
      <c r="C989" s="200"/>
      <c r="D989" s="116"/>
      <c r="E989" s="116"/>
      <c r="F989" s="201"/>
      <c r="G989" s="201"/>
      <c r="H989" s="116"/>
    </row>
    <row r="990" spans="2:8" s="50" customFormat="1" x14ac:dyDescent="0.3">
      <c r="B990" s="200"/>
      <c r="C990" s="200"/>
      <c r="D990" s="116"/>
      <c r="E990" s="116"/>
      <c r="F990" s="201"/>
      <c r="G990" s="201"/>
      <c r="H990" s="116"/>
    </row>
    <row r="991" spans="2:8" s="50" customFormat="1" x14ac:dyDescent="0.3">
      <c r="B991" s="200"/>
      <c r="C991" s="200"/>
      <c r="D991" s="116"/>
      <c r="E991" s="116"/>
      <c r="F991" s="201"/>
      <c r="G991" s="201"/>
      <c r="H991" s="116"/>
    </row>
    <row r="992" spans="2:8" s="50" customFormat="1" x14ac:dyDescent="0.3">
      <c r="B992" s="200"/>
      <c r="C992" s="200"/>
      <c r="D992" s="116"/>
      <c r="E992" s="116"/>
      <c r="F992" s="201"/>
      <c r="G992" s="201"/>
      <c r="H992" s="116"/>
    </row>
    <row r="993" spans="2:8" s="50" customFormat="1" x14ac:dyDescent="0.3">
      <c r="B993" s="200"/>
      <c r="C993" s="200"/>
      <c r="D993" s="116"/>
      <c r="E993" s="116"/>
      <c r="F993" s="201"/>
      <c r="G993" s="201"/>
      <c r="H993" s="116"/>
    </row>
    <row r="994" spans="2:8" s="50" customFormat="1" x14ac:dyDescent="0.3">
      <c r="B994" s="200"/>
      <c r="C994" s="200"/>
      <c r="D994" s="116"/>
      <c r="E994" s="116"/>
      <c r="F994" s="201"/>
      <c r="G994" s="201"/>
      <c r="H994" s="116"/>
    </row>
    <row r="995" spans="2:8" s="50" customFormat="1" x14ac:dyDescent="0.3">
      <c r="B995" s="200"/>
      <c r="C995" s="200"/>
      <c r="D995" s="116"/>
      <c r="E995" s="116"/>
      <c r="F995" s="201"/>
      <c r="G995" s="201"/>
      <c r="H995" s="116"/>
    </row>
    <row r="996" spans="2:8" s="50" customFormat="1" x14ac:dyDescent="0.3">
      <c r="B996" s="200"/>
      <c r="C996" s="200"/>
      <c r="D996" s="116"/>
      <c r="E996" s="116"/>
      <c r="F996" s="201"/>
      <c r="G996" s="201"/>
      <c r="H996" s="116"/>
    </row>
    <row r="997" spans="2:8" s="50" customFormat="1" x14ac:dyDescent="0.3">
      <c r="B997" s="200"/>
      <c r="C997" s="200"/>
      <c r="D997" s="116"/>
      <c r="E997" s="116"/>
      <c r="F997" s="201"/>
      <c r="G997" s="201"/>
      <c r="H997" s="116"/>
    </row>
    <row r="998" spans="2:8" s="50" customFormat="1" x14ac:dyDescent="0.3">
      <c r="B998" s="200"/>
      <c r="C998" s="200"/>
      <c r="D998" s="116"/>
      <c r="E998" s="116"/>
      <c r="F998" s="201"/>
      <c r="G998" s="201"/>
      <c r="H998" s="116"/>
    </row>
    <row r="999" spans="2:8" s="50" customFormat="1" x14ac:dyDescent="0.3">
      <c r="B999" s="200"/>
      <c r="C999" s="200"/>
      <c r="D999" s="116"/>
      <c r="E999" s="116"/>
      <c r="F999" s="201"/>
      <c r="G999" s="201"/>
      <c r="H999" s="116"/>
    </row>
    <row r="1000" spans="2:8" s="50" customFormat="1" x14ac:dyDescent="0.3">
      <c r="B1000" s="200"/>
      <c r="C1000" s="200"/>
      <c r="D1000" s="116"/>
      <c r="E1000" s="116"/>
      <c r="F1000" s="201"/>
      <c r="G1000" s="201"/>
      <c r="H1000" s="116"/>
    </row>
    <row r="1001" spans="2:8" s="50" customFormat="1" x14ac:dyDescent="0.3">
      <c r="B1001" s="200"/>
      <c r="C1001" s="200"/>
      <c r="D1001" s="116"/>
      <c r="E1001" s="116"/>
      <c r="F1001" s="201"/>
      <c r="G1001" s="201"/>
      <c r="H1001" s="116"/>
    </row>
    <row r="1002" spans="2:8" s="50" customFormat="1" x14ac:dyDescent="0.3">
      <c r="B1002" s="200"/>
      <c r="C1002" s="200"/>
      <c r="D1002" s="116"/>
      <c r="E1002" s="116"/>
      <c r="F1002" s="201"/>
      <c r="G1002" s="201"/>
      <c r="H1002" s="116"/>
    </row>
    <row r="1003" spans="2:8" s="50" customFormat="1" x14ac:dyDescent="0.3">
      <c r="B1003" s="200"/>
      <c r="C1003" s="200"/>
      <c r="D1003" s="116"/>
      <c r="E1003" s="116"/>
      <c r="F1003" s="201"/>
      <c r="G1003" s="201"/>
      <c r="H1003" s="116"/>
    </row>
    <row r="1004" spans="2:8" s="50" customFormat="1" x14ac:dyDescent="0.3">
      <c r="B1004" s="200"/>
      <c r="C1004" s="200"/>
      <c r="D1004" s="116"/>
      <c r="E1004" s="116"/>
      <c r="F1004" s="201"/>
      <c r="G1004" s="201"/>
      <c r="H1004" s="116"/>
    </row>
    <row r="1005" spans="2:8" s="50" customFormat="1" x14ac:dyDescent="0.3">
      <c r="B1005" s="200"/>
      <c r="C1005" s="200"/>
      <c r="D1005" s="116"/>
      <c r="E1005" s="116"/>
      <c r="F1005" s="201"/>
      <c r="G1005" s="201"/>
      <c r="H1005" s="116"/>
    </row>
    <row r="1006" spans="2:8" s="50" customFormat="1" x14ac:dyDescent="0.3">
      <c r="B1006" s="200"/>
      <c r="C1006" s="200"/>
      <c r="D1006" s="116"/>
      <c r="E1006" s="116"/>
      <c r="F1006" s="201"/>
      <c r="G1006" s="201"/>
      <c r="H1006" s="116"/>
    </row>
    <row r="1007" spans="2:8" s="50" customFormat="1" x14ac:dyDescent="0.3">
      <c r="B1007" s="200"/>
      <c r="C1007" s="200"/>
      <c r="D1007" s="116"/>
      <c r="E1007" s="116"/>
      <c r="F1007" s="201"/>
      <c r="G1007" s="201"/>
      <c r="H1007" s="116"/>
    </row>
    <row r="1008" spans="2:8" s="50" customFormat="1" x14ac:dyDescent="0.3">
      <c r="B1008" s="200"/>
      <c r="C1008" s="200"/>
      <c r="D1008" s="116"/>
      <c r="E1008" s="116"/>
      <c r="F1008" s="201"/>
      <c r="G1008" s="201"/>
      <c r="H1008" s="116"/>
    </row>
    <row r="1009" spans="2:8" s="50" customFormat="1" x14ac:dyDescent="0.3">
      <c r="B1009" s="200"/>
      <c r="C1009" s="200"/>
      <c r="D1009" s="116"/>
      <c r="E1009" s="116"/>
      <c r="F1009" s="201"/>
      <c r="G1009" s="201"/>
      <c r="H1009" s="116"/>
    </row>
    <row r="1010" spans="2:8" s="50" customFormat="1" x14ac:dyDescent="0.3">
      <c r="B1010" s="200"/>
      <c r="C1010" s="200"/>
      <c r="D1010" s="116"/>
      <c r="E1010" s="116"/>
      <c r="F1010" s="201"/>
      <c r="G1010" s="201"/>
      <c r="H1010" s="116"/>
    </row>
    <row r="1011" spans="2:8" s="50" customFormat="1" x14ac:dyDescent="0.3">
      <c r="B1011" s="200"/>
      <c r="C1011" s="200"/>
      <c r="D1011" s="116"/>
      <c r="E1011" s="116"/>
      <c r="F1011" s="201"/>
      <c r="G1011" s="201"/>
      <c r="H1011" s="116"/>
    </row>
    <row r="1012" spans="2:8" s="50" customFormat="1" x14ac:dyDescent="0.3">
      <c r="B1012" s="200"/>
      <c r="C1012" s="200"/>
      <c r="D1012" s="116"/>
      <c r="E1012" s="116"/>
      <c r="F1012" s="201"/>
      <c r="G1012" s="201"/>
      <c r="H1012" s="116"/>
    </row>
    <row r="1013" spans="2:8" s="50" customFormat="1" x14ac:dyDescent="0.3">
      <c r="B1013" s="200"/>
      <c r="C1013" s="200"/>
      <c r="D1013" s="116"/>
      <c r="E1013" s="116"/>
      <c r="F1013" s="201"/>
      <c r="G1013" s="201"/>
      <c r="H1013" s="116"/>
    </row>
    <row r="1014" spans="2:8" s="50" customFormat="1" x14ac:dyDescent="0.3">
      <c r="B1014" s="200"/>
      <c r="C1014" s="200"/>
      <c r="D1014" s="116"/>
      <c r="E1014" s="116"/>
      <c r="F1014" s="201"/>
      <c r="G1014" s="201"/>
      <c r="H1014" s="116"/>
    </row>
    <row r="1015" spans="2:8" s="50" customFormat="1" x14ac:dyDescent="0.3">
      <c r="B1015" s="200"/>
      <c r="C1015" s="200"/>
      <c r="D1015" s="116"/>
      <c r="E1015" s="116"/>
      <c r="F1015" s="201"/>
      <c r="G1015" s="201"/>
      <c r="H1015" s="116"/>
    </row>
    <row r="1016" spans="2:8" s="50" customFormat="1" x14ac:dyDescent="0.3">
      <c r="B1016" s="200"/>
      <c r="C1016" s="200"/>
      <c r="D1016" s="116"/>
      <c r="E1016" s="116"/>
      <c r="F1016" s="201"/>
      <c r="G1016" s="201"/>
      <c r="H1016" s="116"/>
    </row>
    <row r="1017" spans="2:8" s="50" customFormat="1" x14ac:dyDescent="0.3">
      <c r="B1017" s="200"/>
      <c r="C1017" s="200"/>
      <c r="D1017" s="116"/>
      <c r="E1017" s="116"/>
      <c r="F1017" s="201"/>
      <c r="G1017" s="201"/>
      <c r="H1017" s="116"/>
    </row>
    <row r="1018" spans="2:8" s="50" customFormat="1" x14ac:dyDescent="0.3">
      <c r="B1018" s="200"/>
      <c r="C1018" s="200"/>
      <c r="D1018" s="116"/>
      <c r="E1018" s="116"/>
      <c r="F1018" s="201"/>
      <c r="G1018" s="201"/>
      <c r="H1018" s="116"/>
    </row>
    <row r="1019" spans="2:8" s="50" customFormat="1" x14ac:dyDescent="0.3">
      <c r="B1019" s="200"/>
      <c r="C1019" s="200"/>
      <c r="D1019" s="116"/>
      <c r="E1019" s="116"/>
      <c r="F1019" s="201"/>
      <c r="G1019" s="201"/>
      <c r="H1019" s="116"/>
    </row>
    <row r="1020" spans="2:8" s="50" customFormat="1" x14ac:dyDescent="0.3">
      <c r="B1020" s="200"/>
      <c r="C1020" s="200"/>
      <c r="D1020" s="116"/>
      <c r="E1020" s="116"/>
      <c r="F1020" s="201"/>
      <c r="G1020" s="201"/>
      <c r="H1020" s="116"/>
    </row>
    <row r="1021" spans="2:8" s="50" customFormat="1" x14ac:dyDescent="0.3">
      <c r="B1021" s="200"/>
      <c r="C1021" s="200"/>
      <c r="D1021" s="116"/>
      <c r="E1021" s="116"/>
      <c r="F1021" s="201"/>
      <c r="G1021" s="201"/>
      <c r="H1021" s="116"/>
    </row>
    <row r="1022" spans="2:8" s="50" customFormat="1" x14ac:dyDescent="0.3">
      <c r="B1022" s="200"/>
      <c r="C1022" s="200"/>
      <c r="D1022" s="116"/>
      <c r="E1022" s="116"/>
      <c r="F1022" s="201"/>
      <c r="G1022" s="201"/>
      <c r="H1022" s="116"/>
    </row>
    <row r="1023" spans="2:8" s="50" customFormat="1" x14ac:dyDescent="0.3">
      <c r="B1023" s="200"/>
      <c r="C1023" s="200"/>
      <c r="D1023" s="116"/>
      <c r="E1023" s="116"/>
      <c r="F1023" s="201"/>
      <c r="G1023" s="201"/>
      <c r="H1023" s="116"/>
    </row>
    <row r="1024" spans="2:8" s="50" customFormat="1" x14ac:dyDescent="0.3">
      <c r="B1024" s="200"/>
      <c r="C1024" s="200"/>
      <c r="D1024" s="116"/>
      <c r="E1024" s="116"/>
      <c r="F1024" s="201"/>
      <c r="G1024" s="201"/>
      <c r="H1024" s="116"/>
    </row>
    <row r="1025" spans="2:8" s="50" customFormat="1" x14ac:dyDescent="0.3">
      <c r="B1025" s="200"/>
      <c r="C1025" s="200"/>
      <c r="D1025" s="116"/>
      <c r="E1025" s="116"/>
      <c r="F1025" s="201"/>
      <c r="G1025" s="201"/>
      <c r="H1025" s="116"/>
    </row>
    <row r="1026" spans="2:8" s="50" customFormat="1" x14ac:dyDescent="0.3">
      <c r="B1026" s="200"/>
      <c r="C1026" s="200"/>
      <c r="D1026" s="116"/>
      <c r="E1026" s="116"/>
      <c r="F1026" s="201"/>
      <c r="G1026" s="201"/>
      <c r="H1026" s="116"/>
    </row>
    <row r="1027" spans="2:8" s="50" customFormat="1" x14ac:dyDescent="0.3">
      <c r="B1027" s="200"/>
      <c r="C1027" s="200"/>
      <c r="D1027" s="116"/>
      <c r="E1027" s="116"/>
      <c r="F1027" s="201"/>
      <c r="G1027" s="201"/>
      <c r="H1027" s="116"/>
    </row>
    <row r="1028" spans="2:8" s="50" customFormat="1" x14ac:dyDescent="0.3">
      <c r="B1028" s="200"/>
      <c r="C1028" s="200"/>
      <c r="D1028" s="116"/>
      <c r="E1028" s="116"/>
      <c r="F1028" s="201"/>
      <c r="G1028" s="201"/>
      <c r="H1028" s="116"/>
    </row>
    <row r="1029" spans="2:8" s="50" customFormat="1" x14ac:dyDescent="0.3">
      <c r="B1029" s="200"/>
      <c r="C1029" s="200"/>
      <c r="D1029" s="116"/>
      <c r="E1029" s="116"/>
      <c r="F1029" s="201"/>
      <c r="G1029" s="201"/>
      <c r="H1029" s="116"/>
    </row>
    <row r="1030" spans="2:8" s="50" customFormat="1" x14ac:dyDescent="0.3">
      <c r="B1030" s="200"/>
      <c r="C1030" s="200"/>
      <c r="D1030" s="116"/>
      <c r="E1030" s="116"/>
      <c r="F1030" s="201"/>
      <c r="G1030" s="201"/>
      <c r="H1030" s="116"/>
    </row>
    <row r="1031" spans="2:8" s="50" customFormat="1" x14ac:dyDescent="0.3">
      <c r="B1031" s="200"/>
      <c r="C1031" s="200"/>
      <c r="D1031" s="116"/>
      <c r="E1031" s="116"/>
      <c r="F1031" s="201"/>
      <c r="G1031" s="201"/>
      <c r="H1031" s="116"/>
    </row>
    <row r="1032" spans="2:8" s="50" customFormat="1" x14ac:dyDescent="0.3">
      <c r="B1032" s="200"/>
      <c r="C1032" s="200"/>
      <c r="D1032" s="116"/>
      <c r="E1032" s="116"/>
      <c r="F1032" s="201"/>
      <c r="G1032" s="201"/>
      <c r="H1032" s="116"/>
    </row>
    <row r="1033" spans="2:8" s="50" customFormat="1" x14ac:dyDescent="0.3">
      <c r="B1033" s="200"/>
      <c r="C1033" s="200"/>
      <c r="D1033" s="116"/>
      <c r="E1033" s="116"/>
      <c r="F1033" s="201"/>
      <c r="G1033" s="201"/>
      <c r="H1033" s="116"/>
    </row>
    <row r="1034" spans="2:8" s="50" customFormat="1" x14ac:dyDescent="0.3">
      <c r="B1034" s="200"/>
      <c r="C1034" s="200"/>
      <c r="D1034" s="116"/>
      <c r="E1034" s="116"/>
      <c r="F1034" s="201"/>
      <c r="G1034" s="201"/>
      <c r="H1034" s="116"/>
    </row>
    <row r="1035" spans="2:8" s="50" customFormat="1" x14ac:dyDescent="0.3">
      <c r="B1035" s="200"/>
      <c r="C1035" s="200"/>
      <c r="D1035" s="116"/>
      <c r="E1035" s="116"/>
      <c r="F1035" s="201"/>
      <c r="G1035" s="201"/>
      <c r="H1035" s="116"/>
    </row>
    <row r="1036" spans="2:8" s="50" customFormat="1" x14ac:dyDescent="0.3">
      <c r="B1036" s="200"/>
      <c r="C1036" s="200"/>
      <c r="D1036" s="116"/>
      <c r="E1036" s="116"/>
      <c r="F1036" s="201"/>
      <c r="G1036" s="201"/>
      <c r="H1036" s="116"/>
    </row>
    <row r="1037" spans="2:8" s="50" customFormat="1" x14ac:dyDescent="0.3">
      <c r="B1037" s="200"/>
      <c r="C1037" s="200"/>
      <c r="D1037" s="116"/>
      <c r="E1037" s="116"/>
      <c r="F1037" s="201"/>
      <c r="G1037" s="201"/>
      <c r="H1037" s="116"/>
    </row>
    <row r="1038" spans="2:8" s="50" customFormat="1" x14ac:dyDescent="0.3">
      <c r="B1038" s="200"/>
      <c r="C1038" s="200"/>
      <c r="D1038" s="116"/>
      <c r="E1038" s="116"/>
      <c r="F1038" s="201"/>
      <c r="G1038" s="201"/>
      <c r="H1038" s="116"/>
    </row>
    <row r="1039" spans="2:8" s="50" customFormat="1" x14ac:dyDescent="0.3">
      <c r="B1039" s="200"/>
      <c r="C1039" s="200"/>
      <c r="D1039" s="116"/>
      <c r="E1039" s="116"/>
      <c r="F1039" s="201"/>
      <c r="G1039" s="201"/>
      <c r="H1039" s="116"/>
    </row>
    <row r="1040" spans="2:8" s="50" customFormat="1" x14ac:dyDescent="0.3">
      <c r="B1040" s="200"/>
      <c r="C1040" s="200"/>
      <c r="D1040" s="116"/>
      <c r="E1040" s="116"/>
      <c r="F1040" s="201"/>
      <c r="G1040" s="201"/>
      <c r="H1040" s="116"/>
    </row>
    <row r="1041" spans="2:8" s="50" customFormat="1" x14ac:dyDescent="0.3">
      <c r="B1041" s="200"/>
      <c r="C1041" s="200"/>
      <c r="D1041" s="116"/>
      <c r="E1041" s="116"/>
      <c r="F1041" s="201"/>
      <c r="G1041" s="201"/>
      <c r="H1041" s="116"/>
    </row>
    <row r="1042" spans="2:8" s="50" customFormat="1" x14ac:dyDescent="0.3">
      <c r="B1042" s="200"/>
      <c r="C1042" s="200"/>
      <c r="D1042" s="116"/>
      <c r="E1042" s="116"/>
      <c r="F1042" s="201"/>
      <c r="G1042" s="201"/>
      <c r="H1042" s="116"/>
    </row>
    <row r="1043" spans="2:8" s="50" customFormat="1" x14ac:dyDescent="0.3">
      <c r="B1043" s="200"/>
      <c r="C1043" s="200"/>
      <c r="D1043" s="116"/>
      <c r="E1043" s="116"/>
      <c r="F1043" s="201"/>
      <c r="G1043" s="201"/>
      <c r="H1043" s="116"/>
    </row>
    <row r="1044" spans="2:8" s="50" customFormat="1" x14ac:dyDescent="0.3">
      <c r="B1044" s="200"/>
      <c r="C1044" s="200"/>
      <c r="D1044" s="116"/>
      <c r="E1044" s="116"/>
      <c r="F1044" s="201"/>
      <c r="G1044" s="201"/>
      <c r="H1044" s="116"/>
    </row>
    <row r="1045" spans="2:8" s="50" customFormat="1" x14ac:dyDescent="0.3">
      <c r="B1045" s="200"/>
      <c r="C1045" s="200"/>
      <c r="D1045" s="116"/>
      <c r="E1045" s="116"/>
      <c r="F1045" s="201"/>
      <c r="G1045" s="201"/>
      <c r="H1045" s="116"/>
    </row>
    <row r="1046" spans="2:8" s="50" customFormat="1" x14ac:dyDescent="0.3">
      <c r="B1046" s="200"/>
      <c r="C1046" s="200"/>
      <c r="D1046" s="116"/>
      <c r="E1046" s="116"/>
      <c r="F1046" s="201"/>
      <c r="G1046" s="201"/>
      <c r="H1046" s="116"/>
    </row>
    <row r="1047" spans="2:8" s="50" customFormat="1" x14ac:dyDescent="0.3">
      <c r="B1047" s="200"/>
      <c r="C1047" s="200"/>
      <c r="D1047" s="116"/>
      <c r="E1047" s="116"/>
      <c r="F1047" s="201"/>
      <c r="G1047" s="201"/>
      <c r="H1047" s="116"/>
    </row>
    <row r="1048" spans="2:8" s="50" customFormat="1" x14ac:dyDescent="0.3">
      <c r="B1048" s="200"/>
      <c r="C1048" s="200"/>
      <c r="D1048" s="116"/>
      <c r="E1048" s="116"/>
      <c r="F1048" s="201"/>
      <c r="G1048" s="201"/>
      <c r="H1048" s="116"/>
    </row>
    <row r="1049" spans="2:8" s="50" customFormat="1" x14ac:dyDescent="0.3">
      <c r="B1049" s="200"/>
      <c r="C1049" s="200"/>
      <c r="D1049" s="116"/>
      <c r="E1049" s="116"/>
      <c r="F1049" s="201"/>
      <c r="G1049" s="201"/>
      <c r="H1049" s="116"/>
    </row>
    <row r="1050" spans="2:8" s="50" customFormat="1" x14ac:dyDescent="0.3">
      <c r="B1050" s="200"/>
      <c r="C1050" s="200"/>
      <c r="D1050" s="116"/>
      <c r="E1050" s="116"/>
      <c r="F1050" s="201"/>
      <c r="G1050" s="201"/>
      <c r="H1050" s="116"/>
    </row>
    <row r="1051" spans="2:8" s="50" customFormat="1" x14ac:dyDescent="0.3">
      <c r="B1051" s="200"/>
      <c r="C1051" s="200"/>
      <c r="D1051" s="116"/>
      <c r="E1051" s="116"/>
      <c r="F1051" s="201"/>
      <c r="G1051" s="201"/>
      <c r="H1051" s="116"/>
    </row>
    <row r="1052" spans="2:8" s="50" customFormat="1" x14ac:dyDescent="0.3">
      <c r="B1052" s="200"/>
      <c r="C1052" s="200"/>
      <c r="D1052" s="116"/>
      <c r="E1052" s="116"/>
      <c r="F1052" s="201"/>
      <c r="G1052" s="201"/>
      <c r="H1052" s="116"/>
    </row>
    <row r="1053" spans="2:8" s="50" customFormat="1" x14ac:dyDescent="0.3">
      <c r="B1053" s="200"/>
      <c r="C1053" s="200"/>
      <c r="D1053" s="116"/>
      <c r="E1053" s="116"/>
      <c r="F1053" s="201"/>
      <c r="G1053" s="201"/>
      <c r="H1053" s="116"/>
    </row>
    <row r="1054" spans="2:8" s="50" customFormat="1" x14ac:dyDescent="0.3">
      <c r="B1054" s="200"/>
      <c r="C1054" s="200"/>
      <c r="D1054" s="116"/>
      <c r="E1054" s="116"/>
      <c r="F1054" s="201"/>
      <c r="G1054" s="201"/>
      <c r="H1054" s="116"/>
    </row>
    <row r="1055" spans="2:8" s="50" customFormat="1" x14ac:dyDescent="0.3">
      <c r="B1055" s="200"/>
      <c r="C1055" s="200"/>
      <c r="D1055" s="116"/>
      <c r="E1055" s="116"/>
      <c r="F1055" s="201"/>
      <c r="G1055" s="201"/>
      <c r="H1055" s="116"/>
    </row>
    <row r="1056" spans="2:8" s="50" customFormat="1" x14ac:dyDescent="0.3">
      <c r="B1056" s="200"/>
      <c r="C1056" s="200"/>
      <c r="D1056" s="116"/>
      <c r="E1056" s="116"/>
      <c r="F1056" s="201"/>
      <c r="G1056" s="201"/>
      <c r="H1056" s="116"/>
    </row>
    <row r="1057" spans="2:8" s="50" customFormat="1" x14ac:dyDescent="0.3">
      <c r="B1057" s="200"/>
      <c r="C1057" s="200"/>
      <c r="D1057" s="116"/>
      <c r="E1057" s="116"/>
      <c r="F1057" s="201"/>
      <c r="G1057" s="201"/>
      <c r="H1057" s="116"/>
    </row>
    <row r="1058" spans="2:8" s="50" customFormat="1" x14ac:dyDescent="0.3">
      <c r="B1058" s="200"/>
      <c r="C1058" s="200"/>
      <c r="D1058" s="116"/>
      <c r="E1058" s="116"/>
      <c r="F1058" s="201"/>
      <c r="G1058" s="201"/>
      <c r="H1058" s="116"/>
    </row>
    <row r="1059" spans="2:8" s="50" customFormat="1" x14ac:dyDescent="0.3">
      <c r="B1059" s="200"/>
      <c r="C1059" s="200"/>
      <c r="D1059" s="116"/>
      <c r="E1059" s="116"/>
      <c r="F1059" s="201"/>
      <c r="G1059" s="201"/>
      <c r="H1059" s="116"/>
    </row>
    <row r="1060" spans="2:8" s="50" customFormat="1" x14ac:dyDescent="0.3">
      <c r="B1060" s="200"/>
      <c r="C1060" s="200"/>
      <c r="D1060" s="116"/>
      <c r="E1060" s="116"/>
      <c r="F1060" s="201"/>
      <c r="G1060" s="201"/>
      <c r="H1060" s="116"/>
    </row>
    <row r="1061" spans="2:8" s="50" customFormat="1" x14ac:dyDescent="0.3">
      <c r="B1061" s="200"/>
      <c r="C1061" s="200"/>
      <c r="D1061" s="116"/>
      <c r="E1061" s="116"/>
      <c r="F1061" s="201"/>
      <c r="G1061" s="201"/>
      <c r="H1061" s="116"/>
    </row>
    <row r="1062" spans="2:8" s="50" customFormat="1" x14ac:dyDescent="0.3">
      <c r="B1062" s="200"/>
      <c r="C1062" s="200"/>
      <c r="D1062" s="116"/>
      <c r="E1062" s="116"/>
      <c r="F1062" s="201"/>
      <c r="G1062" s="201"/>
      <c r="H1062" s="116"/>
    </row>
    <row r="1063" spans="2:8" s="50" customFormat="1" x14ac:dyDescent="0.3">
      <c r="B1063" s="200"/>
      <c r="C1063" s="200"/>
      <c r="D1063" s="116"/>
      <c r="E1063" s="116"/>
      <c r="F1063" s="201"/>
      <c r="G1063" s="201"/>
      <c r="H1063" s="116"/>
    </row>
    <row r="1064" spans="2:8" s="50" customFormat="1" x14ac:dyDescent="0.3">
      <c r="B1064" s="200"/>
      <c r="C1064" s="200"/>
      <c r="D1064" s="116"/>
      <c r="E1064" s="116"/>
      <c r="F1064" s="201"/>
      <c r="G1064" s="201"/>
      <c r="H1064" s="116"/>
    </row>
    <row r="1065" spans="2:8" s="50" customFormat="1" x14ac:dyDescent="0.3">
      <c r="B1065" s="200"/>
      <c r="C1065" s="200"/>
      <c r="D1065" s="116"/>
      <c r="E1065" s="116"/>
      <c r="F1065" s="201"/>
      <c r="G1065" s="201"/>
      <c r="H1065" s="116"/>
    </row>
    <row r="1066" spans="2:8" s="50" customFormat="1" x14ac:dyDescent="0.3">
      <c r="B1066" s="200"/>
      <c r="C1066" s="200"/>
      <c r="D1066" s="116"/>
      <c r="E1066" s="116"/>
      <c r="F1066" s="201"/>
      <c r="G1066" s="201"/>
      <c r="H1066" s="116"/>
    </row>
    <row r="1067" spans="2:8" s="50" customFormat="1" x14ac:dyDescent="0.3">
      <c r="B1067" s="200"/>
      <c r="C1067" s="200"/>
      <c r="D1067" s="116"/>
      <c r="E1067" s="116"/>
      <c r="F1067" s="201"/>
      <c r="G1067" s="201"/>
      <c r="H1067" s="116"/>
    </row>
    <row r="1068" spans="2:8" s="50" customFormat="1" x14ac:dyDescent="0.3">
      <c r="B1068" s="200"/>
      <c r="C1068" s="200"/>
      <c r="D1068" s="116"/>
      <c r="E1068" s="116"/>
      <c r="F1068" s="201"/>
      <c r="G1068" s="201"/>
      <c r="H1068" s="116"/>
    </row>
    <row r="1069" spans="2:8" s="50" customFormat="1" x14ac:dyDescent="0.3">
      <c r="B1069" s="200"/>
      <c r="C1069" s="200"/>
      <c r="D1069" s="116"/>
      <c r="E1069" s="116"/>
      <c r="F1069" s="201"/>
      <c r="G1069" s="201"/>
      <c r="H1069" s="116"/>
    </row>
    <row r="1070" spans="2:8" s="50" customFormat="1" x14ac:dyDescent="0.3">
      <c r="B1070" s="200"/>
      <c r="C1070" s="200"/>
      <c r="D1070" s="116"/>
      <c r="E1070" s="116"/>
      <c r="F1070" s="201"/>
      <c r="G1070" s="201"/>
      <c r="H1070" s="116"/>
    </row>
    <row r="1071" spans="2:8" s="50" customFormat="1" x14ac:dyDescent="0.3">
      <c r="B1071" s="200"/>
      <c r="C1071" s="200"/>
      <c r="D1071" s="116"/>
      <c r="E1071" s="116"/>
      <c r="F1071" s="201"/>
      <c r="G1071" s="201"/>
      <c r="H1071" s="116"/>
    </row>
    <row r="1072" spans="2:8" s="50" customFormat="1" x14ac:dyDescent="0.3">
      <c r="B1072" s="200"/>
      <c r="C1072" s="200"/>
      <c r="D1072" s="116"/>
      <c r="E1072" s="116"/>
      <c r="F1072" s="201"/>
      <c r="G1072" s="201"/>
      <c r="H1072" s="116"/>
    </row>
    <row r="1073" spans="2:8" s="50" customFormat="1" x14ac:dyDescent="0.3">
      <c r="B1073" s="200"/>
      <c r="C1073" s="200"/>
      <c r="D1073" s="116"/>
      <c r="E1073" s="116"/>
      <c r="F1073" s="201"/>
      <c r="G1073" s="201"/>
      <c r="H1073" s="116"/>
    </row>
    <row r="1074" spans="2:8" s="50" customFormat="1" x14ac:dyDescent="0.3">
      <c r="B1074" s="200"/>
      <c r="C1074" s="200"/>
      <c r="D1074" s="116"/>
      <c r="E1074" s="116"/>
      <c r="F1074" s="201"/>
      <c r="G1074" s="201"/>
      <c r="H1074" s="116"/>
    </row>
    <row r="1075" spans="2:8" s="50" customFormat="1" x14ac:dyDescent="0.3">
      <c r="B1075" s="200"/>
      <c r="C1075" s="200"/>
      <c r="D1075" s="116"/>
      <c r="E1075" s="116"/>
      <c r="F1075" s="201"/>
      <c r="G1075" s="201"/>
      <c r="H1075" s="116"/>
    </row>
    <row r="1076" spans="2:8" s="50" customFormat="1" x14ac:dyDescent="0.3">
      <c r="B1076" s="200"/>
      <c r="C1076" s="200"/>
      <c r="D1076" s="116"/>
      <c r="E1076" s="116"/>
      <c r="F1076" s="201"/>
      <c r="G1076" s="201"/>
      <c r="H1076" s="116"/>
    </row>
    <row r="1077" spans="2:8" s="50" customFormat="1" x14ac:dyDescent="0.3">
      <c r="B1077" s="200"/>
      <c r="C1077" s="200"/>
      <c r="D1077" s="116"/>
      <c r="E1077" s="116"/>
      <c r="F1077" s="201"/>
      <c r="G1077" s="201"/>
      <c r="H1077" s="116"/>
    </row>
    <row r="1078" spans="2:8" s="50" customFormat="1" x14ac:dyDescent="0.3">
      <c r="B1078" s="200"/>
      <c r="C1078" s="200"/>
      <c r="D1078" s="116"/>
      <c r="E1078" s="116"/>
      <c r="F1078" s="201"/>
      <c r="G1078" s="201"/>
      <c r="H1078" s="116"/>
    </row>
    <row r="1079" spans="2:8" s="50" customFormat="1" x14ac:dyDescent="0.3">
      <c r="B1079" s="200"/>
      <c r="C1079" s="200"/>
      <c r="D1079" s="116"/>
      <c r="E1079" s="116"/>
      <c r="F1079" s="201"/>
      <c r="G1079" s="201"/>
      <c r="H1079" s="116"/>
    </row>
    <row r="1080" spans="2:8" s="50" customFormat="1" x14ac:dyDescent="0.3">
      <c r="B1080" s="200"/>
      <c r="C1080" s="200"/>
      <c r="D1080" s="116"/>
      <c r="E1080" s="116"/>
      <c r="F1080" s="201"/>
      <c r="G1080" s="201"/>
      <c r="H1080" s="116"/>
    </row>
    <row r="1081" spans="2:8" s="50" customFormat="1" x14ac:dyDescent="0.3">
      <c r="B1081" s="200"/>
      <c r="C1081" s="200"/>
      <c r="D1081" s="116"/>
      <c r="E1081" s="116"/>
      <c r="F1081" s="201"/>
      <c r="G1081" s="201"/>
      <c r="H1081" s="116"/>
    </row>
    <row r="1082" spans="2:8" s="50" customFormat="1" x14ac:dyDescent="0.3">
      <c r="B1082" s="200"/>
      <c r="C1082" s="200"/>
      <c r="D1082" s="116"/>
      <c r="E1082" s="116"/>
      <c r="F1082" s="201"/>
      <c r="G1082" s="201"/>
      <c r="H1082" s="116"/>
    </row>
    <row r="1083" spans="2:8" s="50" customFormat="1" x14ac:dyDescent="0.3">
      <c r="B1083" s="200"/>
      <c r="C1083" s="200"/>
      <c r="D1083" s="116"/>
      <c r="E1083" s="116"/>
      <c r="F1083" s="201"/>
      <c r="G1083" s="201"/>
      <c r="H1083" s="116"/>
    </row>
    <row r="1084" spans="2:8" s="50" customFormat="1" x14ac:dyDescent="0.3">
      <c r="B1084" s="200"/>
      <c r="C1084" s="200"/>
      <c r="D1084" s="116"/>
      <c r="E1084" s="116"/>
      <c r="F1084" s="201"/>
      <c r="G1084" s="201"/>
      <c r="H1084" s="116"/>
    </row>
    <row r="1085" spans="2:8" s="50" customFormat="1" x14ac:dyDescent="0.3">
      <c r="B1085" s="200"/>
      <c r="C1085" s="200"/>
      <c r="D1085" s="116"/>
      <c r="E1085" s="116"/>
      <c r="F1085" s="201"/>
      <c r="G1085" s="201"/>
      <c r="H1085" s="116"/>
    </row>
    <row r="1086" spans="2:8" s="50" customFormat="1" x14ac:dyDescent="0.3">
      <c r="B1086" s="200"/>
      <c r="C1086" s="200"/>
      <c r="D1086" s="116"/>
      <c r="E1086" s="116"/>
      <c r="F1086" s="201"/>
      <c r="G1086" s="201"/>
      <c r="H1086" s="116"/>
    </row>
    <row r="1087" spans="2:8" s="50" customFormat="1" x14ac:dyDescent="0.3">
      <c r="B1087" s="200"/>
      <c r="C1087" s="200"/>
      <c r="D1087" s="116"/>
      <c r="E1087" s="116"/>
      <c r="F1087" s="201"/>
      <c r="G1087" s="201"/>
      <c r="H1087" s="116"/>
    </row>
    <row r="1088" spans="2:8" s="50" customFormat="1" x14ac:dyDescent="0.3">
      <c r="B1088" s="200"/>
      <c r="C1088" s="200"/>
      <c r="D1088" s="116"/>
      <c r="E1088" s="116"/>
      <c r="F1088" s="201"/>
      <c r="G1088" s="201"/>
      <c r="H1088" s="116"/>
    </row>
    <row r="1089" spans="2:8" s="50" customFormat="1" x14ac:dyDescent="0.3">
      <c r="B1089" s="200"/>
      <c r="C1089" s="200"/>
      <c r="D1089" s="116"/>
      <c r="E1089" s="116"/>
      <c r="F1089" s="201"/>
      <c r="G1089" s="201"/>
      <c r="H1089" s="116"/>
    </row>
    <row r="1090" spans="2:8" s="50" customFormat="1" x14ac:dyDescent="0.3">
      <c r="B1090" s="200"/>
      <c r="C1090" s="200"/>
      <c r="D1090" s="116"/>
      <c r="E1090" s="116"/>
      <c r="F1090" s="201"/>
      <c r="G1090" s="201"/>
      <c r="H1090" s="116"/>
    </row>
    <row r="1091" spans="2:8" s="50" customFormat="1" x14ac:dyDescent="0.3">
      <c r="B1091" s="200"/>
      <c r="C1091" s="200"/>
      <c r="D1091" s="116"/>
      <c r="E1091" s="116"/>
      <c r="F1091" s="201"/>
      <c r="G1091" s="201"/>
      <c r="H1091" s="116"/>
    </row>
    <row r="1092" spans="2:8" s="50" customFormat="1" x14ac:dyDescent="0.3">
      <c r="B1092" s="200"/>
      <c r="C1092" s="200"/>
      <c r="D1092" s="116"/>
      <c r="E1092" s="116"/>
      <c r="F1092" s="201"/>
      <c r="G1092" s="201"/>
      <c r="H1092" s="116"/>
    </row>
    <row r="1093" spans="2:8" s="50" customFormat="1" x14ac:dyDescent="0.3">
      <c r="B1093" s="200"/>
      <c r="C1093" s="200"/>
      <c r="D1093" s="116"/>
      <c r="E1093" s="116"/>
      <c r="F1093" s="201"/>
      <c r="G1093" s="201"/>
      <c r="H1093" s="116"/>
    </row>
    <row r="1094" spans="2:8" s="50" customFormat="1" x14ac:dyDescent="0.3">
      <c r="B1094" s="200"/>
      <c r="C1094" s="200"/>
      <c r="D1094" s="116"/>
      <c r="E1094" s="116"/>
      <c r="F1094" s="201"/>
      <c r="G1094" s="201"/>
      <c r="H1094" s="116"/>
    </row>
    <row r="1095" spans="2:8" s="50" customFormat="1" x14ac:dyDescent="0.3">
      <c r="B1095" s="200"/>
      <c r="C1095" s="200"/>
      <c r="D1095" s="116"/>
      <c r="E1095" s="116"/>
      <c r="F1095" s="201"/>
      <c r="G1095" s="201"/>
      <c r="H1095" s="116"/>
    </row>
    <row r="1096" spans="2:8" s="50" customFormat="1" x14ac:dyDescent="0.3">
      <c r="B1096" s="200"/>
      <c r="C1096" s="200"/>
      <c r="D1096" s="116"/>
      <c r="E1096" s="116"/>
      <c r="F1096" s="201"/>
      <c r="G1096" s="201"/>
      <c r="H1096" s="116"/>
    </row>
    <row r="1097" spans="2:8" s="50" customFormat="1" x14ac:dyDescent="0.3">
      <c r="B1097" s="200"/>
      <c r="C1097" s="200"/>
      <c r="D1097" s="116"/>
      <c r="E1097" s="116"/>
      <c r="F1097" s="201"/>
      <c r="G1097" s="201"/>
      <c r="H1097" s="116"/>
    </row>
    <row r="1098" spans="2:8" s="50" customFormat="1" x14ac:dyDescent="0.3">
      <c r="B1098" s="200"/>
      <c r="C1098" s="200"/>
      <c r="D1098" s="116"/>
      <c r="E1098" s="116"/>
      <c r="F1098" s="201"/>
      <c r="G1098" s="201"/>
      <c r="H1098" s="116"/>
    </row>
    <row r="1099" spans="2:8" s="50" customFormat="1" x14ac:dyDescent="0.3">
      <c r="B1099" s="200"/>
      <c r="C1099" s="200"/>
      <c r="D1099" s="116"/>
      <c r="E1099" s="116"/>
      <c r="F1099" s="201"/>
      <c r="G1099" s="201"/>
      <c r="H1099" s="116"/>
    </row>
    <row r="1100" spans="2:8" s="50" customFormat="1" x14ac:dyDescent="0.3">
      <c r="B1100" s="200"/>
      <c r="C1100" s="200"/>
      <c r="D1100" s="116"/>
      <c r="E1100" s="116"/>
      <c r="F1100" s="201"/>
      <c r="G1100" s="201"/>
      <c r="H1100" s="116"/>
    </row>
    <row r="1101" spans="2:8" s="50" customFormat="1" x14ac:dyDescent="0.3">
      <c r="B1101" s="200"/>
      <c r="C1101" s="200"/>
      <c r="D1101" s="116"/>
      <c r="E1101" s="116"/>
      <c r="F1101" s="201"/>
      <c r="G1101" s="201"/>
      <c r="H1101" s="116"/>
    </row>
    <row r="1102" spans="2:8" s="50" customFormat="1" x14ac:dyDescent="0.3">
      <c r="B1102" s="200"/>
      <c r="C1102" s="200"/>
      <c r="D1102" s="116"/>
      <c r="E1102" s="116"/>
      <c r="F1102" s="201"/>
      <c r="G1102" s="201"/>
      <c r="H1102" s="116"/>
    </row>
    <row r="1103" spans="2:8" s="50" customFormat="1" x14ac:dyDescent="0.3">
      <c r="B1103" s="200"/>
      <c r="C1103" s="200"/>
      <c r="D1103" s="116"/>
      <c r="E1103" s="116"/>
      <c r="F1103" s="201"/>
      <c r="G1103" s="201"/>
      <c r="H1103" s="116"/>
    </row>
    <row r="1104" spans="2:8" s="50" customFormat="1" x14ac:dyDescent="0.3">
      <c r="B1104" s="200"/>
      <c r="C1104" s="200"/>
      <c r="D1104" s="116"/>
      <c r="E1104" s="116"/>
      <c r="F1104" s="201"/>
      <c r="G1104" s="201"/>
      <c r="H1104" s="116"/>
    </row>
    <row r="1105" spans="2:8" s="50" customFormat="1" x14ac:dyDescent="0.3">
      <c r="B1105" s="200"/>
      <c r="C1105" s="200"/>
      <c r="D1105" s="116"/>
      <c r="E1105" s="116"/>
      <c r="F1105" s="201"/>
      <c r="G1105" s="201"/>
      <c r="H1105" s="116"/>
    </row>
    <row r="1106" spans="2:8" s="50" customFormat="1" x14ac:dyDescent="0.3">
      <c r="B1106" s="200"/>
      <c r="C1106" s="200"/>
      <c r="D1106" s="116"/>
      <c r="E1106" s="116"/>
      <c r="F1106" s="201"/>
      <c r="G1106" s="201"/>
      <c r="H1106" s="116"/>
    </row>
    <row r="1107" spans="2:8" s="50" customFormat="1" x14ac:dyDescent="0.3">
      <c r="B1107" s="200"/>
      <c r="C1107" s="200"/>
      <c r="D1107" s="116"/>
      <c r="E1107" s="116"/>
      <c r="F1107" s="201"/>
      <c r="G1107" s="201"/>
      <c r="H1107" s="116"/>
    </row>
    <row r="1108" spans="2:8" s="50" customFormat="1" x14ac:dyDescent="0.3">
      <c r="B1108" s="200"/>
      <c r="C1108" s="200"/>
      <c r="D1108" s="116"/>
      <c r="E1108" s="116"/>
      <c r="F1108" s="201"/>
      <c r="G1108" s="201"/>
      <c r="H1108" s="116"/>
    </row>
    <row r="1109" spans="2:8" s="50" customFormat="1" x14ac:dyDescent="0.3">
      <c r="B1109" s="200"/>
      <c r="C1109" s="200"/>
      <c r="D1109" s="116"/>
      <c r="E1109" s="116"/>
      <c r="F1109" s="201"/>
      <c r="G1109" s="201"/>
      <c r="H1109" s="116"/>
    </row>
    <row r="1110" spans="2:8" s="50" customFormat="1" x14ac:dyDescent="0.3">
      <c r="B1110" s="200"/>
      <c r="C1110" s="200"/>
      <c r="D1110" s="116"/>
      <c r="E1110" s="116"/>
      <c r="F1110" s="201"/>
      <c r="G1110" s="201"/>
      <c r="H1110" s="116"/>
    </row>
    <row r="1111" spans="2:8" s="50" customFormat="1" x14ac:dyDescent="0.3">
      <c r="B1111" s="200"/>
      <c r="C1111" s="200"/>
      <c r="D1111" s="116"/>
      <c r="E1111" s="116"/>
      <c r="F1111" s="201"/>
      <c r="G1111" s="201"/>
      <c r="H1111" s="116"/>
    </row>
    <row r="1112" spans="2:8" s="50" customFormat="1" x14ac:dyDescent="0.3">
      <c r="B1112" s="200"/>
      <c r="C1112" s="200"/>
      <c r="D1112" s="116"/>
      <c r="E1112" s="116"/>
      <c r="F1112" s="201"/>
      <c r="G1112" s="201"/>
      <c r="H1112" s="116"/>
    </row>
    <row r="1113" spans="2:8" s="50" customFormat="1" x14ac:dyDescent="0.3">
      <c r="B1113" s="200"/>
      <c r="C1113" s="200"/>
      <c r="D1113" s="116"/>
      <c r="E1113" s="116"/>
      <c r="F1113" s="201"/>
      <c r="G1113" s="201"/>
      <c r="H1113" s="116"/>
    </row>
    <row r="1114" spans="2:8" s="50" customFormat="1" x14ac:dyDescent="0.3">
      <c r="B1114" s="200"/>
      <c r="C1114" s="200"/>
      <c r="D1114" s="116"/>
      <c r="E1114" s="116"/>
      <c r="F1114" s="201"/>
      <c r="G1114" s="201"/>
      <c r="H1114" s="116"/>
    </row>
    <row r="1115" spans="2:8" s="50" customFormat="1" x14ac:dyDescent="0.3">
      <c r="B1115" s="200"/>
      <c r="C1115" s="200"/>
      <c r="D1115" s="116"/>
      <c r="E1115" s="116"/>
      <c r="F1115" s="201"/>
      <c r="G1115" s="201"/>
      <c r="H1115" s="116"/>
    </row>
    <row r="1116" spans="2:8" s="50" customFormat="1" x14ac:dyDescent="0.3">
      <c r="B1116" s="200"/>
      <c r="C1116" s="200"/>
      <c r="D1116" s="116"/>
      <c r="E1116" s="116"/>
      <c r="F1116" s="201"/>
      <c r="G1116" s="201"/>
      <c r="H1116" s="116"/>
    </row>
    <row r="1117" spans="2:8" s="50" customFormat="1" x14ac:dyDescent="0.3">
      <c r="B1117" s="200"/>
      <c r="C1117" s="200"/>
      <c r="D1117" s="116"/>
      <c r="E1117" s="116"/>
      <c r="F1117" s="201"/>
      <c r="G1117" s="201"/>
      <c r="H1117" s="116"/>
    </row>
    <row r="1118" spans="2:8" s="50" customFormat="1" x14ac:dyDescent="0.3">
      <c r="B1118" s="200"/>
      <c r="C1118" s="200"/>
      <c r="D1118" s="116"/>
      <c r="E1118" s="116"/>
      <c r="F1118" s="201"/>
      <c r="G1118" s="201"/>
      <c r="H1118" s="116"/>
    </row>
    <row r="1119" spans="2:8" s="50" customFormat="1" x14ac:dyDescent="0.3">
      <c r="B1119" s="200"/>
      <c r="C1119" s="200"/>
      <c r="D1119" s="116"/>
      <c r="E1119" s="116"/>
      <c r="F1119" s="201"/>
      <c r="G1119" s="201"/>
      <c r="H1119" s="116"/>
    </row>
    <row r="1120" spans="2:8" s="50" customFormat="1" x14ac:dyDescent="0.3">
      <c r="B1120" s="200"/>
      <c r="C1120" s="200"/>
      <c r="D1120" s="116"/>
      <c r="E1120" s="116"/>
      <c r="F1120" s="201"/>
      <c r="G1120" s="201"/>
      <c r="H1120" s="116"/>
    </row>
    <row r="1121" spans="2:8" s="50" customFormat="1" x14ac:dyDescent="0.3">
      <c r="B1121" s="200"/>
      <c r="C1121" s="200"/>
      <c r="D1121" s="116"/>
      <c r="E1121" s="116"/>
      <c r="F1121" s="201"/>
      <c r="G1121" s="201"/>
      <c r="H1121" s="116"/>
    </row>
    <row r="1122" spans="2:8" s="50" customFormat="1" x14ac:dyDescent="0.3">
      <c r="B1122" s="200"/>
      <c r="C1122" s="200"/>
      <c r="D1122" s="116"/>
      <c r="E1122" s="116"/>
      <c r="F1122" s="201"/>
      <c r="G1122" s="201"/>
      <c r="H1122" s="116"/>
    </row>
    <row r="1123" spans="2:8" s="50" customFormat="1" x14ac:dyDescent="0.3">
      <c r="B1123" s="200"/>
      <c r="C1123" s="200"/>
      <c r="D1123" s="116"/>
      <c r="E1123" s="116"/>
      <c r="F1123" s="201"/>
      <c r="G1123" s="201"/>
      <c r="H1123" s="116"/>
    </row>
    <row r="1124" spans="2:8" s="50" customFormat="1" x14ac:dyDescent="0.3">
      <c r="B1124" s="200"/>
      <c r="C1124" s="200"/>
      <c r="D1124" s="116"/>
      <c r="E1124" s="116"/>
      <c r="F1124" s="201"/>
      <c r="G1124" s="201"/>
      <c r="H1124" s="116"/>
    </row>
    <row r="1125" spans="2:8" s="50" customFormat="1" x14ac:dyDescent="0.3">
      <c r="B1125" s="200"/>
      <c r="C1125" s="200"/>
      <c r="D1125" s="116"/>
      <c r="E1125" s="116"/>
      <c r="F1125" s="201"/>
      <c r="G1125" s="201"/>
      <c r="H1125" s="116"/>
    </row>
    <row r="1126" spans="2:8" s="50" customFormat="1" x14ac:dyDescent="0.3">
      <c r="B1126" s="200"/>
      <c r="C1126" s="200"/>
      <c r="D1126" s="116"/>
      <c r="E1126" s="116"/>
      <c r="F1126" s="201"/>
      <c r="G1126" s="201"/>
      <c r="H1126" s="116"/>
    </row>
    <row r="1127" spans="2:8" s="50" customFormat="1" x14ac:dyDescent="0.3">
      <c r="B1127" s="200"/>
      <c r="C1127" s="200"/>
      <c r="D1127" s="116"/>
      <c r="E1127" s="116"/>
      <c r="F1127" s="201"/>
      <c r="G1127" s="201"/>
      <c r="H1127" s="116"/>
    </row>
    <row r="1128" spans="2:8" s="50" customFormat="1" x14ac:dyDescent="0.3">
      <c r="B1128" s="200"/>
      <c r="C1128" s="200"/>
      <c r="D1128" s="116"/>
      <c r="E1128" s="116"/>
      <c r="F1128" s="201"/>
      <c r="G1128" s="201"/>
      <c r="H1128" s="116"/>
    </row>
    <row r="1129" spans="2:8" s="50" customFormat="1" x14ac:dyDescent="0.3">
      <c r="B1129" s="200"/>
      <c r="C1129" s="200"/>
      <c r="D1129" s="116"/>
      <c r="E1129" s="116"/>
      <c r="F1129" s="201"/>
      <c r="G1129" s="201"/>
      <c r="H1129" s="116"/>
    </row>
    <row r="1130" spans="2:8" s="50" customFormat="1" x14ac:dyDescent="0.3">
      <c r="B1130" s="200"/>
      <c r="C1130" s="200"/>
      <c r="D1130" s="116"/>
      <c r="E1130" s="116"/>
      <c r="F1130" s="201"/>
      <c r="G1130" s="201"/>
      <c r="H1130" s="116"/>
    </row>
    <row r="1131" spans="2:8" s="50" customFormat="1" x14ac:dyDescent="0.3">
      <c r="B1131" s="200"/>
      <c r="C1131" s="200"/>
      <c r="D1131" s="116"/>
      <c r="E1131" s="116"/>
      <c r="F1131" s="201"/>
      <c r="G1131" s="201"/>
      <c r="H1131" s="116"/>
    </row>
    <row r="1132" spans="2:8" s="50" customFormat="1" x14ac:dyDescent="0.3">
      <c r="B1132" s="200"/>
      <c r="C1132" s="200"/>
      <c r="D1132" s="116"/>
      <c r="E1132" s="116"/>
      <c r="F1132" s="201"/>
      <c r="G1132" s="201"/>
      <c r="H1132" s="116"/>
    </row>
    <row r="1133" spans="2:8" s="50" customFormat="1" x14ac:dyDescent="0.3">
      <c r="B1133" s="200"/>
      <c r="C1133" s="200"/>
      <c r="D1133" s="116"/>
      <c r="E1133" s="116"/>
      <c r="F1133" s="201"/>
      <c r="G1133" s="201"/>
      <c r="H1133" s="116"/>
    </row>
    <row r="1134" spans="2:8" s="50" customFormat="1" x14ac:dyDescent="0.3">
      <c r="B1134" s="200"/>
      <c r="C1134" s="200"/>
      <c r="D1134" s="116"/>
      <c r="E1134" s="116"/>
      <c r="F1134" s="201"/>
      <c r="G1134" s="201"/>
      <c r="H1134" s="116"/>
    </row>
    <row r="1135" spans="2:8" s="50" customFormat="1" x14ac:dyDescent="0.3">
      <c r="B1135" s="200"/>
      <c r="C1135" s="200"/>
      <c r="D1135" s="116"/>
      <c r="E1135" s="116"/>
      <c r="F1135" s="201"/>
      <c r="G1135" s="201"/>
      <c r="H1135" s="116"/>
    </row>
    <row r="1136" spans="2:8" s="50" customFormat="1" x14ac:dyDescent="0.3">
      <c r="B1136" s="200"/>
      <c r="C1136" s="200"/>
      <c r="D1136" s="116"/>
      <c r="E1136" s="116"/>
      <c r="F1136" s="201"/>
      <c r="G1136" s="201"/>
      <c r="H1136" s="116"/>
    </row>
    <row r="1137" spans="2:8" s="50" customFormat="1" x14ac:dyDescent="0.3">
      <c r="B1137" s="200"/>
      <c r="C1137" s="200"/>
      <c r="D1137" s="116"/>
      <c r="E1137" s="116"/>
      <c r="F1137" s="201"/>
      <c r="G1137" s="201"/>
      <c r="H1137" s="116"/>
    </row>
    <row r="1138" spans="2:8" s="50" customFormat="1" x14ac:dyDescent="0.3">
      <c r="B1138" s="200"/>
      <c r="C1138" s="200"/>
      <c r="D1138" s="116"/>
      <c r="E1138" s="116"/>
      <c r="F1138" s="201"/>
      <c r="G1138" s="201"/>
      <c r="H1138" s="116"/>
    </row>
    <row r="1139" spans="2:8" s="50" customFormat="1" x14ac:dyDescent="0.3">
      <c r="B1139" s="200"/>
      <c r="C1139" s="200"/>
      <c r="D1139" s="116"/>
      <c r="E1139" s="116"/>
      <c r="F1139" s="201"/>
      <c r="G1139" s="201"/>
      <c r="H1139" s="116"/>
    </row>
    <row r="1140" spans="2:8" s="50" customFormat="1" x14ac:dyDescent="0.3">
      <c r="B1140" s="200"/>
      <c r="C1140" s="200"/>
      <c r="D1140" s="116"/>
      <c r="E1140" s="116"/>
      <c r="F1140" s="201"/>
      <c r="G1140" s="201"/>
      <c r="H1140" s="116"/>
    </row>
    <row r="1141" spans="2:8" s="50" customFormat="1" x14ac:dyDescent="0.3">
      <c r="B1141" s="200"/>
      <c r="C1141" s="200"/>
      <c r="D1141" s="116"/>
      <c r="E1141" s="116"/>
      <c r="F1141" s="201"/>
      <c r="G1141" s="201"/>
      <c r="H1141" s="116"/>
    </row>
    <row r="1142" spans="2:8" s="50" customFormat="1" x14ac:dyDescent="0.3">
      <c r="B1142" s="200"/>
      <c r="C1142" s="200"/>
      <c r="D1142" s="116"/>
      <c r="E1142" s="116"/>
      <c r="F1142" s="201"/>
      <c r="G1142" s="201"/>
      <c r="H1142" s="116"/>
    </row>
    <row r="1143" spans="2:8" s="50" customFormat="1" x14ac:dyDescent="0.3">
      <c r="B1143" s="200"/>
      <c r="C1143" s="200"/>
      <c r="D1143" s="116"/>
      <c r="E1143" s="116"/>
      <c r="F1143" s="201"/>
      <c r="G1143" s="201"/>
      <c r="H1143" s="116"/>
    </row>
    <row r="1144" spans="2:8" s="50" customFormat="1" x14ac:dyDescent="0.3">
      <c r="B1144" s="200"/>
      <c r="C1144" s="200"/>
      <c r="D1144" s="116"/>
      <c r="E1144" s="116"/>
      <c r="F1144" s="201"/>
      <c r="G1144" s="201"/>
      <c r="H1144" s="116"/>
    </row>
    <row r="1145" spans="2:8" s="50" customFormat="1" x14ac:dyDescent="0.3">
      <c r="B1145" s="200"/>
      <c r="C1145" s="200"/>
      <c r="D1145" s="116"/>
      <c r="E1145" s="116"/>
      <c r="F1145" s="201"/>
      <c r="G1145" s="201"/>
      <c r="H1145" s="116"/>
    </row>
    <row r="1146" spans="2:8" s="50" customFormat="1" x14ac:dyDescent="0.3">
      <c r="B1146" s="200"/>
      <c r="C1146" s="200"/>
      <c r="D1146" s="116"/>
      <c r="E1146" s="116"/>
      <c r="F1146" s="201"/>
      <c r="G1146" s="201"/>
      <c r="H1146" s="116"/>
    </row>
    <row r="1147" spans="2:8" s="50" customFormat="1" x14ac:dyDescent="0.3">
      <c r="B1147" s="200"/>
      <c r="C1147" s="200"/>
      <c r="D1147" s="116"/>
      <c r="E1147" s="116"/>
      <c r="F1147" s="201"/>
      <c r="G1147" s="201"/>
      <c r="H1147" s="116"/>
    </row>
    <row r="1148" spans="2:8" s="50" customFormat="1" x14ac:dyDescent="0.3">
      <c r="B1148" s="200"/>
      <c r="C1148" s="200"/>
      <c r="D1148" s="116"/>
      <c r="E1148" s="116"/>
      <c r="F1148" s="201"/>
      <c r="G1148" s="201"/>
      <c r="H1148" s="116"/>
    </row>
    <row r="1149" spans="2:8" s="50" customFormat="1" x14ac:dyDescent="0.3">
      <c r="B1149" s="200"/>
      <c r="C1149" s="200"/>
      <c r="D1149" s="116"/>
      <c r="E1149" s="116"/>
      <c r="F1149" s="201"/>
      <c r="G1149" s="201"/>
      <c r="H1149" s="116"/>
    </row>
    <row r="1150" spans="2:8" s="50" customFormat="1" x14ac:dyDescent="0.3">
      <c r="B1150" s="200"/>
      <c r="C1150" s="200"/>
      <c r="D1150" s="116"/>
      <c r="E1150" s="116"/>
      <c r="F1150" s="201"/>
      <c r="G1150" s="201"/>
      <c r="H1150" s="116"/>
    </row>
    <row r="1151" spans="2:8" s="50" customFormat="1" x14ac:dyDescent="0.3">
      <c r="B1151" s="200"/>
      <c r="C1151" s="200"/>
      <c r="D1151" s="116"/>
      <c r="E1151" s="116"/>
      <c r="F1151" s="201"/>
      <c r="G1151" s="201"/>
      <c r="H1151" s="116"/>
    </row>
    <row r="1152" spans="2:8" s="50" customFormat="1" x14ac:dyDescent="0.3">
      <c r="B1152" s="200"/>
      <c r="C1152" s="200"/>
      <c r="D1152" s="116"/>
      <c r="E1152" s="116"/>
      <c r="F1152" s="201"/>
      <c r="G1152" s="201"/>
      <c r="H1152" s="116"/>
    </row>
    <row r="1153" spans="2:8" s="50" customFormat="1" x14ac:dyDescent="0.3">
      <c r="B1153" s="200"/>
      <c r="C1153" s="200"/>
      <c r="D1153" s="116"/>
      <c r="E1153" s="116"/>
      <c r="F1153" s="201"/>
      <c r="G1153" s="201"/>
      <c r="H1153" s="116"/>
    </row>
    <row r="1154" spans="2:8" s="50" customFormat="1" x14ac:dyDescent="0.3">
      <c r="B1154" s="200"/>
      <c r="C1154" s="200"/>
      <c r="D1154" s="116"/>
      <c r="E1154" s="116"/>
      <c r="F1154" s="201"/>
      <c r="G1154" s="201"/>
      <c r="H1154" s="116"/>
    </row>
    <row r="1155" spans="2:8" s="50" customFormat="1" x14ac:dyDescent="0.3">
      <c r="B1155" s="200"/>
      <c r="C1155" s="200"/>
      <c r="D1155" s="116"/>
      <c r="E1155" s="116"/>
      <c r="F1155" s="201"/>
      <c r="G1155" s="201"/>
      <c r="H1155" s="116"/>
    </row>
  </sheetData>
  <sheetProtection algorithmName="SHA-512" hashValue="TlV4OKeaf2OI/MS+DUD8Xd5UMpx8YIeI1+4gsQulNSe5USRGpRFaXyQk41faJY7Ot4/g+EJS3GaYWiW//gdOyA==" saltValue="wlUo6kFlZBm3ihPFSlTGHQ==" spinCount="100000" sheet="1" objects="1" scenarios="1"/>
  <mergeCells count="8">
    <mergeCell ref="B7:H7"/>
    <mergeCell ref="B4:H4"/>
    <mergeCell ref="B5:C5"/>
    <mergeCell ref="D5:D6"/>
    <mergeCell ref="F5:F6"/>
    <mergeCell ref="H5:H6"/>
    <mergeCell ref="E5:E6"/>
    <mergeCell ref="G5:G6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A0B2FC8-7DBB-4E74-9EA5-E9A92EEC1C24}">
          <x14:formula1>
            <xm:f>Tabelas!$O$4:$O$8</xm:f>
          </x14:formula1>
          <xm:sqref>B8:B49</xm:sqref>
        </x14:dataValidation>
        <x14:dataValidation type="list" allowBlank="1" showInputMessage="1" showErrorMessage="1" xr:uid="{EF655B38-6182-4F42-8CD5-F886906F1FD5}">
          <x14:formula1>
            <xm:f>Tabelas!$P$4:$P$15</xm:f>
          </x14:formula1>
          <xm:sqref>C8:C49</xm:sqref>
        </x14:dataValidation>
        <x14:dataValidation type="list" allowBlank="1" showInputMessage="1" showErrorMessage="1" xr:uid="{AD286076-B365-49CB-9CF5-0C2796C770BE}">
          <x14:formula1>
            <xm:f>'TIPO BOLSAS'!$C$4:$C$69</xm:f>
          </x14:formula1>
          <xm:sqref>D13:D49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3C8CA-DE96-4006-ABD7-9FEEF6EAAA92}">
  <sheetPr>
    <tabColor rgb="FF002060"/>
  </sheetPr>
  <dimension ref="A1:GE1535"/>
  <sheetViews>
    <sheetView showGridLines="0" zoomScale="70" zoomScaleNormal="70" workbookViewId="0">
      <pane xSplit="1" ySplit="5" topLeftCell="B6" activePane="bottomRight" state="frozen"/>
      <selection activeCell="D11" sqref="D11"/>
      <selection pane="topRight" activeCell="D11" sqref="D11"/>
      <selection pane="bottomLeft" activeCell="D11" sqref="D11"/>
      <selection pane="bottomRight" activeCell="D7" sqref="D7"/>
    </sheetView>
  </sheetViews>
  <sheetFormatPr defaultColWidth="8.6640625" defaultRowHeight="14.4" x14ac:dyDescent="0.3"/>
  <cols>
    <col min="1" max="1" width="0.44140625" style="50" customWidth="1"/>
    <col min="2" max="2" width="10" style="34" customWidth="1"/>
    <col min="3" max="3" width="12.5546875" style="34" customWidth="1"/>
    <col min="4" max="4" width="38.6640625" style="8" customWidth="1"/>
    <col min="5" max="5" width="40.33203125" style="8" customWidth="1"/>
    <col min="6" max="7" width="16" style="15" customWidth="1"/>
    <col min="8" max="8" width="14.33203125" style="8" bestFit="1" customWidth="1"/>
    <col min="9" max="187" width="8.6640625" style="50"/>
    <col min="188" max="16384" width="8.6640625" style="8"/>
  </cols>
  <sheetData>
    <row r="1" spans="2:8" s="50" customFormat="1" ht="19.2" customHeight="1" x14ac:dyDescent="0.3">
      <c r="B1" s="45"/>
      <c r="C1" s="45"/>
      <c r="F1" s="42"/>
      <c r="G1" s="42"/>
    </row>
    <row r="2" spans="2:8" s="50" customFormat="1" ht="43.2" customHeight="1" thickBot="1" x14ac:dyDescent="0.35">
      <c r="B2" s="45"/>
      <c r="C2" s="45"/>
      <c r="F2" s="42"/>
      <c r="G2" s="42"/>
    </row>
    <row r="3" spans="2:8" ht="19.2" customHeight="1" thickBot="1" x14ac:dyDescent="0.35">
      <c r="B3" s="293" t="s">
        <v>232</v>
      </c>
      <c r="C3" s="294"/>
      <c r="D3" s="294"/>
      <c r="E3" s="294"/>
      <c r="F3" s="294"/>
      <c r="G3" s="294"/>
      <c r="H3" s="295"/>
    </row>
    <row r="4" spans="2:8" ht="19.5" customHeight="1" x14ac:dyDescent="0.3">
      <c r="B4" s="278" t="s">
        <v>188</v>
      </c>
      <c r="C4" s="279"/>
      <c r="D4" s="284" t="s">
        <v>235</v>
      </c>
      <c r="E4" s="296" t="s">
        <v>114</v>
      </c>
      <c r="F4" s="284" t="s">
        <v>8</v>
      </c>
      <c r="G4" s="298" t="s">
        <v>198</v>
      </c>
      <c r="H4" s="280" t="s">
        <v>192</v>
      </c>
    </row>
    <row r="5" spans="2:8" ht="30.6" customHeight="1" thickBot="1" x14ac:dyDescent="0.35">
      <c r="B5" s="91" t="s">
        <v>187</v>
      </c>
      <c r="C5" s="92" t="s">
        <v>186</v>
      </c>
      <c r="D5" s="285"/>
      <c r="E5" s="297"/>
      <c r="F5" s="285"/>
      <c r="G5" s="299"/>
      <c r="H5" s="281"/>
    </row>
    <row r="6" spans="2:8" ht="54.6" customHeight="1" x14ac:dyDescent="0.3">
      <c r="B6" s="67"/>
      <c r="C6" s="86"/>
      <c r="D6" s="69" t="s">
        <v>113</v>
      </c>
      <c r="E6" s="247" t="s">
        <v>353</v>
      </c>
      <c r="F6" s="74"/>
      <c r="G6" s="70">
        <v>45</v>
      </c>
      <c r="H6" s="61" t="str">
        <f t="shared" ref="H6:H99" si="0">IF(F6="","",F6*G6)</f>
        <v/>
      </c>
    </row>
    <row r="7" spans="2:8" ht="26.7" customHeight="1" x14ac:dyDescent="0.3">
      <c r="B7" s="67"/>
      <c r="C7" s="86"/>
      <c r="D7" s="69"/>
      <c r="E7" s="69"/>
      <c r="F7" s="74"/>
      <c r="G7" s="70"/>
      <c r="H7" s="61" t="str">
        <f t="shared" si="0"/>
        <v/>
      </c>
    </row>
    <row r="8" spans="2:8" ht="26.7" customHeight="1" x14ac:dyDescent="0.3">
      <c r="B8" s="67"/>
      <c r="C8" s="86"/>
      <c r="D8" s="69"/>
      <c r="E8" s="69"/>
      <c r="F8" s="74"/>
      <c r="G8" s="70"/>
      <c r="H8" s="61" t="str">
        <f t="shared" si="0"/>
        <v/>
      </c>
    </row>
    <row r="9" spans="2:8" ht="26.7" customHeight="1" x14ac:dyDescent="0.3">
      <c r="B9" s="67"/>
      <c r="C9" s="86"/>
      <c r="D9" s="87"/>
      <c r="E9" s="87"/>
      <c r="F9" s="88"/>
      <c r="G9" s="89"/>
      <c r="H9" s="61" t="str">
        <f t="shared" si="0"/>
        <v/>
      </c>
    </row>
    <row r="10" spans="2:8" ht="26.7" customHeight="1" x14ac:dyDescent="0.3">
      <c r="B10" s="67"/>
      <c r="C10" s="86"/>
      <c r="D10" s="69"/>
      <c r="E10" s="69"/>
      <c r="F10" s="74"/>
      <c r="G10" s="70"/>
      <c r="H10" s="61" t="str">
        <f t="shared" si="0"/>
        <v/>
      </c>
    </row>
    <row r="11" spans="2:8" ht="26.7" customHeight="1" x14ac:dyDescent="0.3">
      <c r="B11" s="67"/>
      <c r="C11" s="86"/>
      <c r="D11" s="69"/>
      <c r="E11" s="69"/>
      <c r="F11" s="74"/>
      <c r="G11" s="70"/>
      <c r="H11" s="61" t="str">
        <f t="shared" si="0"/>
        <v/>
      </c>
    </row>
    <row r="12" spans="2:8" ht="26.7" customHeight="1" x14ac:dyDescent="0.3">
      <c r="B12" s="67"/>
      <c r="C12" s="86"/>
      <c r="D12" s="69"/>
      <c r="E12" s="69"/>
      <c r="F12" s="74"/>
      <c r="G12" s="70"/>
      <c r="H12" s="61" t="str">
        <f t="shared" si="0"/>
        <v/>
      </c>
    </row>
    <row r="13" spans="2:8" ht="26.7" customHeight="1" x14ac:dyDescent="0.3">
      <c r="B13" s="67"/>
      <c r="C13" s="86"/>
      <c r="D13" s="87"/>
      <c r="E13" s="87"/>
      <c r="F13" s="88"/>
      <c r="G13" s="89"/>
      <c r="H13" s="61" t="str">
        <f t="shared" si="0"/>
        <v/>
      </c>
    </row>
    <row r="14" spans="2:8" ht="26.7" customHeight="1" x14ac:dyDescent="0.3">
      <c r="B14" s="67"/>
      <c r="C14" s="86"/>
      <c r="D14" s="69"/>
      <c r="E14" s="69"/>
      <c r="F14" s="74"/>
      <c r="G14" s="70"/>
      <c r="H14" s="61" t="str">
        <f t="shared" si="0"/>
        <v/>
      </c>
    </row>
    <row r="15" spans="2:8" ht="26.7" customHeight="1" x14ac:dyDescent="0.3">
      <c r="B15" s="67"/>
      <c r="C15" s="86"/>
      <c r="D15" s="69"/>
      <c r="E15" s="69"/>
      <c r="F15" s="74"/>
      <c r="G15" s="70"/>
      <c r="H15" s="61" t="str">
        <f t="shared" si="0"/>
        <v/>
      </c>
    </row>
    <row r="16" spans="2:8" ht="26.7" customHeight="1" x14ac:dyDescent="0.3">
      <c r="B16" s="67"/>
      <c r="C16" s="86"/>
      <c r="D16" s="69"/>
      <c r="E16" s="69"/>
      <c r="F16" s="74"/>
      <c r="G16" s="70"/>
      <c r="H16" s="61" t="str">
        <f t="shared" si="0"/>
        <v/>
      </c>
    </row>
    <row r="17" spans="2:8" ht="26.7" customHeight="1" x14ac:dyDescent="0.3">
      <c r="B17" s="67"/>
      <c r="C17" s="86"/>
      <c r="D17" s="87"/>
      <c r="E17" s="87"/>
      <c r="F17" s="88"/>
      <c r="G17" s="70"/>
      <c r="H17" s="61" t="str">
        <f t="shared" si="0"/>
        <v/>
      </c>
    </row>
    <row r="18" spans="2:8" ht="26.7" customHeight="1" x14ac:dyDescent="0.3">
      <c r="B18" s="67"/>
      <c r="C18" s="86"/>
      <c r="D18" s="69"/>
      <c r="E18" s="69"/>
      <c r="F18" s="74"/>
      <c r="G18" s="70"/>
      <c r="H18" s="61" t="str">
        <f t="shared" si="0"/>
        <v/>
      </c>
    </row>
    <row r="19" spans="2:8" ht="26.7" customHeight="1" x14ac:dyDescent="0.3">
      <c r="B19" s="67"/>
      <c r="C19" s="86"/>
      <c r="D19" s="69"/>
      <c r="E19" s="69"/>
      <c r="F19" s="74"/>
      <c r="G19" s="70"/>
      <c r="H19" s="61" t="str">
        <f t="shared" si="0"/>
        <v/>
      </c>
    </row>
    <row r="20" spans="2:8" ht="26.7" customHeight="1" x14ac:dyDescent="0.3">
      <c r="B20" s="67"/>
      <c r="C20" s="86"/>
      <c r="D20" s="69"/>
      <c r="E20" s="69"/>
      <c r="F20" s="74"/>
      <c r="G20" s="70"/>
      <c r="H20" s="61" t="str">
        <f t="shared" si="0"/>
        <v/>
      </c>
    </row>
    <row r="21" spans="2:8" ht="26.7" customHeight="1" x14ac:dyDescent="0.3">
      <c r="B21" s="67"/>
      <c r="C21" s="86"/>
      <c r="D21" s="69"/>
      <c r="E21" s="69"/>
      <c r="F21" s="74"/>
      <c r="G21" s="70"/>
      <c r="H21" s="61" t="str">
        <f t="shared" si="0"/>
        <v/>
      </c>
    </row>
    <row r="22" spans="2:8" ht="26.7" customHeight="1" x14ac:dyDescent="0.3">
      <c r="B22" s="67"/>
      <c r="C22" s="86"/>
      <c r="D22" s="69"/>
      <c r="E22" s="69"/>
      <c r="F22" s="74"/>
      <c r="G22" s="70"/>
      <c r="H22" s="61" t="str">
        <f t="shared" si="0"/>
        <v/>
      </c>
    </row>
    <row r="23" spans="2:8" ht="26.7" customHeight="1" x14ac:dyDescent="0.3">
      <c r="B23" s="67"/>
      <c r="C23" s="86"/>
      <c r="D23" s="69"/>
      <c r="E23" s="69"/>
      <c r="F23" s="74"/>
      <c r="G23" s="70"/>
      <c r="H23" s="61" t="str">
        <f t="shared" si="0"/>
        <v/>
      </c>
    </row>
    <row r="24" spans="2:8" ht="26.7" customHeight="1" x14ac:dyDescent="0.3">
      <c r="B24" s="67"/>
      <c r="C24" s="86"/>
      <c r="D24" s="69"/>
      <c r="E24" s="69"/>
      <c r="F24" s="74"/>
      <c r="G24" s="70"/>
      <c r="H24" s="61" t="str">
        <f t="shared" si="0"/>
        <v/>
      </c>
    </row>
    <row r="25" spans="2:8" ht="26.7" customHeight="1" x14ac:dyDescent="0.3">
      <c r="B25" s="67"/>
      <c r="C25" s="86"/>
      <c r="D25" s="69"/>
      <c r="E25" s="69"/>
      <c r="F25" s="74"/>
      <c r="G25" s="70"/>
      <c r="H25" s="61" t="str">
        <f t="shared" si="0"/>
        <v/>
      </c>
    </row>
    <row r="26" spans="2:8" ht="26.7" customHeight="1" x14ac:dyDescent="0.3">
      <c r="B26" s="67"/>
      <c r="C26" s="86"/>
      <c r="D26" s="69"/>
      <c r="E26" s="69"/>
      <c r="F26" s="74"/>
      <c r="G26" s="70"/>
      <c r="H26" s="61" t="str">
        <f t="shared" si="0"/>
        <v/>
      </c>
    </row>
    <row r="27" spans="2:8" ht="26.7" customHeight="1" x14ac:dyDescent="0.3">
      <c r="B27" s="67"/>
      <c r="C27" s="86"/>
      <c r="D27" s="69"/>
      <c r="E27" s="69"/>
      <c r="F27" s="74"/>
      <c r="G27" s="70"/>
      <c r="H27" s="61" t="str">
        <f t="shared" si="0"/>
        <v/>
      </c>
    </row>
    <row r="28" spans="2:8" ht="26.7" customHeight="1" x14ac:dyDescent="0.3">
      <c r="B28" s="67"/>
      <c r="C28" s="86"/>
      <c r="D28" s="69"/>
      <c r="E28" s="69"/>
      <c r="F28" s="74"/>
      <c r="G28" s="70"/>
      <c r="H28" s="61" t="str">
        <f t="shared" si="0"/>
        <v/>
      </c>
    </row>
    <row r="29" spans="2:8" ht="26.7" customHeight="1" x14ac:dyDescent="0.3">
      <c r="B29" s="67"/>
      <c r="C29" s="86"/>
      <c r="D29" s="69"/>
      <c r="E29" s="69"/>
      <c r="F29" s="74"/>
      <c r="G29" s="70"/>
      <c r="H29" s="61" t="str">
        <f t="shared" si="0"/>
        <v/>
      </c>
    </row>
    <row r="30" spans="2:8" ht="26.7" customHeight="1" x14ac:dyDescent="0.3">
      <c r="B30" s="67"/>
      <c r="C30" s="86"/>
      <c r="D30" s="69"/>
      <c r="E30" s="69"/>
      <c r="F30" s="74"/>
      <c r="G30" s="70"/>
      <c r="H30" s="61" t="str">
        <f t="shared" si="0"/>
        <v/>
      </c>
    </row>
    <row r="31" spans="2:8" ht="26.7" customHeight="1" x14ac:dyDescent="0.3">
      <c r="B31" s="67"/>
      <c r="C31" s="86"/>
      <c r="D31" s="69"/>
      <c r="E31" s="69"/>
      <c r="F31" s="74"/>
      <c r="G31" s="70"/>
      <c r="H31" s="61" t="str">
        <f t="shared" si="0"/>
        <v/>
      </c>
    </row>
    <row r="32" spans="2:8" ht="26.7" customHeight="1" x14ac:dyDescent="0.3">
      <c r="B32" s="67"/>
      <c r="C32" s="86"/>
      <c r="D32" s="69"/>
      <c r="E32" s="69"/>
      <c r="F32" s="74"/>
      <c r="G32" s="70"/>
      <c r="H32" s="61" t="str">
        <f t="shared" si="0"/>
        <v/>
      </c>
    </row>
    <row r="33" spans="2:8" ht="26.7" customHeight="1" x14ac:dyDescent="0.3">
      <c r="B33" s="67"/>
      <c r="C33" s="86"/>
      <c r="D33" s="69"/>
      <c r="E33" s="69"/>
      <c r="F33" s="74"/>
      <c r="G33" s="70"/>
      <c r="H33" s="61" t="str">
        <f t="shared" si="0"/>
        <v/>
      </c>
    </row>
    <row r="34" spans="2:8" ht="26.7" customHeight="1" x14ac:dyDescent="0.3">
      <c r="B34" s="67"/>
      <c r="C34" s="86"/>
      <c r="D34" s="69"/>
      <c r="E34" s="69"/>
      <c r="F34" s="74"/>
      <c r="G34" s="70"/>
      <c r="H34" s="61" t="str">
        <f t="shared" si="0"/>
        <v/>
      </c>
    </row>
    <row r="35" spans="2:8" ht="26.7" customHeight="1" x14ac:dyDescent="0.3">
      <c r="B35" s="67"/>
      <c r="C35" s="86"/>
      <c r="D35" s="69"/>
      <c r="E35" s="69"/>
      <c r="F35" s="74"/>
      <c r="G35" s="70"/>
      <c r="H35" s="61"/>
    </row>
    <row r="36" spans="2:8" ht="26.7" customHeight="1" x14ac:dyDescent="0.3">
      <c r="B36" s="67"/>
      <c r="C36" s="86"/>
      <c r="D36" s="69"/>
      <c r="E36" s="69"/>
      <c r="F36" s="74"/>
      <c r="G36" s="70"/>
      <c r="H36" s="61"/>
    </row>
    <row r="37" spans="2:8" ht="26.7" customHeight="1" x14ac:dyDescent="0.3">
      <c r="B37" s="67"/>
      <c r="C37" s="86"/>
      <c r="D37" s="69"/>
      <c r="E37" s="69"/>
      <c r="F37" s="74"/>
      <c r="G37" s="70"/>
      <c r="H37" s="61"/>
    </row>
    <row r="38" spans="2:8" ht="26.7" customHeight="1" x14ac:dyDescent="0.3">
      <c r="B38" s="67"/>
      <c r="C38" s="86"/>
      <c r="D38" s="69"/>
      <c r="E38" s="69"/>
      <c r="F38" s="74"/>
      <c r="G38" s="70"/>
      <c r="H38" s="61"/>
    </row>
    <row r="39" spans="2:8" ht="26.7" customHeight="1" x14ac:dyDescent="0.3">
      <c r="B39" s="67"/>
      <c r="C39" s="86"/>
      <c r="D39" s="69"/>
      <c r="E39" s="69"/>
      <c r="F39" s="74"/>
      <c r="G39" s="70"/>
      <c r="H39" s="61"/>
    </row>
    <row r="40" spans="2:8" ht="26.7" customHeight="1" x14ac:dyDescent="0.3">
      <c r="B40" s="67"/>
      <c r="C40" s="86"/>
      <c r="D40" s="69"/>
      <c r="E40" s="69"/>
      <c r="F40" s="74"/>
      <c r="G40" s="70"/>
      <c r="H40" s="61"/>
    </row>
    <row r="41" spans="2:8" ht="26.7" customHeight="1" x14ac:dyDescent="0.3">
      <c r="B41" s="67"/>
      <c r="C41" s="86"/>
      <c r="D41" s="69"/>
      <c r="E41" s="69"/>
      <c r="F41" s="74"/>
      <c r="G41" s="70"/>
      <c r="H41" s="61"/>
    </row>
    <row r="42" spans="2:8" ht="26.7" customHeight="1" x14ac:dyDescent="0.3">
      <c r="B42" s="67"/>
      <c r="C42" s="86"/>
      <c r="D42" s="69"/>
      <c r="E42" s="69"/>
      <c r="F42" s="74"/>
      <c r="G42" s="70"/>
      <c r="H42" s="61"/>
    </row>
    <row r="43" spans="2:8" ht="26.7" customHeight="1" x14ac:dyDescent="0.3">
      <c r="B43" s="67"/>
      <c r="C43" s="86"/>
      <c r="D43" s="69"/>
      <c r="E43" s="69"/>
      <c r="F43" s="74"/>
      <c r="G43" s="70"/>
      <c r="H43" s="61"/>
    </row>
    <row r="44" spans="2:8" ht="26.7" customHeight="1" x14ac:dyDescent="0.3">
      <c r="B44" s="67"/>
      <c r="C44" s="86"/>
      <c r="D44" s="69"/>
      <c r="E44" s="69"/>
      <c r="F44" s="74"/>
      <c r="G44" s="70"/>
      <c r="H44" s="61"/>
    </row>
    <row r="45" spans="2:8" ht="26.7" customHeight="1" x14ac:dyDescent="0.3">
      <c r="B45" s="67"/>
      <c r="C45" s="86"/>
      <c r="D45" s="69"/>
      <c r="E45" s="69"/>
      <c r="F45" s="74"/>
      <c r="G45" s="70"/>
      <c r="H45" s="61"/>
    </row>
    <row r="46" spans="2:8" ht="26.7" customHeight="1" x14ac:dyDescent="0.3">
      <c r="B46" s="67"/>
      <c r="C46" s="86"/>
      <c r="D46" s="69"/>
      <c r="E46" s="69"/>
      <c r="F46" s="74"/>
      <c r="G46" s="70"/>
      <c r="H46" s="61"/>
    </row>
    <row r="47" spans="2:8" ht="26.7" customHeight="1" x14ac:dyDescent="0.3">
      <c r="B47" s="67"/>
      <c r="C47" s="86"/>
      <c r="D47" s="69"/>
      <c r="E47" s="69"/>
      <c r="F47" s="74"/>
      <c r="G47" s="70"/>
      <c r="H47" s="61"/>
    </row>
    <row r="48" spans="2:8" ht="26.7" customHeight="1" x14ac:dyDescent="0.3">
      <c r="B48" s="67"/>
      <c r="C48" s="86"/>
      <c r="D48" s="69"/>
      <c r="E48" s="69"/>
      <c r="F48" s="74"/>
      <c r="G48" s="70"/>
      <c r="H48" s="61"/>
    </row>
    <row r="49" spans="2:8" ht="26.7" customHeight="1" x14ac:dyDescent="0.3">
      <c r="B49" s="67"/>
      <c r="C49" s="86"/>
      <c r="D49" s="69"/>
      <c r="E49" s="69"/>
      <c r="F49" s="74"/>
      <c r="G49" s="70"/>
      <c r="H49" s="61"/>
    </row>
    <row r="50" spans="2:8" ht="26.7" customHeight="1" x14ac:dyDescent="0.3">
      <c r="B50" s="67"/>
      <c r="C50" s="86"/>
      <c r="D50" s="69"/>
      <c r="E50" s="69"/>
      <c r="F50" s="74"/>
      <c r="G50" s="70"/>
      <c r="H50" s="61"/>
    </row>
    <row r="51" spans="2:8" ht="26.7" customHeight="1" x14ac:dyDescent="0.3">
      <c r="B51" s="67"/>
      <c r="C51" s="86"/>
      <c r="D51" s="69"/>
      <c r="E51" s="69"/>
      <c r="F51" s="74"/>
      <c r="G51" s="70"/>
      <c r="H51" s="61"/>
    </row>
    <row r="52" spans="2:8" ht="26.7" customHeight="1" x14ac:dyDescent="0.3">
      <c r="B52" s="67"/>
      <c r="C52" s="86"/>
      <c r="D52" s="69"/>
      <c r="E52" s="69"/>
      <c r="F52" s="74"/>
      <c r="G52" s="70"/>
      <c r="H52" s="61"/>
    </row>
    <row r="53" spans="2:8" ht="26.7" customHeight="1" x14ac:dyDescent="0.3">
      <c r="B53" s="67"/>
      <c r="C53" s="86"/>
      <c r="D53" s="69"/>
      <c r="E53" s="69"/>
      <c r="F53" s="74"/>
      <c r="G53" s="70"/>
      <c r="H53" s="61"/>
    </row>
    <row r="54" spans="2:8" ht="26.7" customHeight="1" x14ac:dyDescent="0.3">
      <c r="B54" s="67"/>
      <c r="C54" s="86"/>
      <c r="D54" s="69"/>
      <c r="E54" s="69"/>
      <c r="F54" s="74"/>
      <c r="G54" s="70"/>
      <c r="H54" s="61"/>
    </row>
    <row r="55" spans="2:8" ht="26.7" customHeight="1" x14ac:dyDescent="0.3">
      <c r="B55" s="67"/>
      <c r="C55" s="86"/>
      <c r="D55" s="69"/>
      <c r="E55" s="69"/>
      <c r="F55" s="74"/>
      <c r="G55" s="70"/>
      <c r="H55" s="61"/>
    </row>
    <row r="56" spans="2:8" ht="26.7" customHeight="1" x14ac:dyDescent="0.3">
      <c r="B56" s="67"/>
      <c r="C56" s="86"/>
      <c r="D56" s="69"/>
      <c r="E56" s="69"/>
      <c r="F56" s="74"/>
      <c r="G56" s="70"/>
      <c r="H56" s="61"/>
    </row>
    <row r="57" spans="2:8" ht="26.7" customHeight="1" x14ac:dyDescent="0.3">
      <c r="B57" s="67"/>
      <c r="C57" s="86"/>
      <c r="D57" s="69"/>
      <c r="E57" s="69"/>
      <c r="F57" s="74"/>
      <c r="G57" s="70"/>
      <c r="H57" s="61"/>
    </row>
    <row r="58" spans="2:8" ht="26.7" customHeight="1" x14ac:dyDescent="0.3">
      <c r="B58" s="67"/>
      <c r="C58" s="86"/>
      <c r="D58" s="69"/>
      <c r="E58" s="69"/>
      <c r="F58" s="74"/>
      <c r="G58" s="70"/>
      <c r="H58" s="61"/>
    </row>
    <row r="59" spans="2:8" ht="26.7" customHeight="1" x14ac:dyDescent="0.3">
      <c r="B59" s="67"/>
      <c r="C59" s="86"/>
      <c r="D59" s="69"/>
      <c r="E59" s="69"/>
      <c r="F59" s="74"/>
      <c r="G59" s="70"/>
      <c r="H59" s="61"/>
    </row>
    <row r="60" spans="2:8" ht="26.7" customHeight="1" x14ac:dyDescent="0.3">
      <c r="B60" s="67"/>
      <c r="C60" s="86"/>
      <c r="D60" s="69"/>
      <c r="E60" s="69"/>
      <c r="F60" s="74"/>
      <c r="G60" s="70"/>
      <c r="H60" s="61"/>
    </row>
    <row r="61" spans="2:8" ht="26.7" customHeight="1" x14ac:dyDescent="0.3">
      <c r="B61" s="67"/>
      <c r="C61" s="86"/>
      <c r="D61" s="69"/>
      <c r="E61" s="69"/>
      <c r="F61" s="74"/>
      <c r="G61" s="70"/>
      <c r="H61" s="61"/>
    </row>
    <row r="62" spans="2:8" ht="26.7" customHeight="1" x14ac:dyDescent="0.3">
      <c r="B62" s="67"/>
      <c r="C62" s="86"/>
      <c r="D62" s="69"/>
      <c r="E62" s="69"/>
      <c r="F62" s="74"/>
      <c r="G62" s="70"/>
      <c r="H62" s="61"/>
    </row>
    <row r="63" spans="2:8" ht="26.7" customHeight="1" x14ac:dyDescent="0.3">
      <c r="B63" s="67"/>
      <c r="C63" s="86"/>
      <c r="D63" s="69"/>
      <c r="E63" s="69"/>
      <c r="F63" s="74"/>
      <c r="G63" s="70"/>
      <c r="H63" s="61"/>
    </row>
    <row r="64" spans="2:8" ht="26.7" customHeight="1" x14ac:dyDescent="0.3">
      <c r="B64" s="67"/>
      <c r="C64" s="86"/>
      <c r="D64" s="69"/>
      <c r="E64" s="69"/>
      <c r="F64" s="74"/>
      <c r="G64" s="70"/>
      <c r="H64" s="61"/>
    </row>
    <row r="65" spans="2:8" ht="26.7" customHeight="1" x14ac:dyDescent="0.3">
      <c r="B65" s="67"/>
      <c r="C65" s="86"/>
      <c r="D65" s="69"/>
      <c r="E65" s="69"/>
      <c r="F65" s="74"/>
      <c r="G65" s="70"/>
      <c r="H65" s="61"/>
    </row>
    <row r="66" spans="2:8" ht="26.7" customHeight="1" x14ac:dyDescent="0.3">
      <c r="B66" s="67"/>
      <c r="C66" s="86"/>
      <c r="D66" s="69"/>
      <c r="E66" s="69"/>
      <c r="F66" s="74"/>
      <c r="G66" s="70"/>
      <c r="H66" s="61"/>
    </row>
    <row r="67" spans="2:8" ht="26.7" customHeight="1" x14ac:dyDescent="0.3">
      <c r="B67" s="67"/>
      <c r="C67" s="86"/>
      <c r="D67" s="69"/>
      <c r="E67" s="69"/>
      <c r="F67" s="74"/>
      <c r="G67" s="70"/>
      <c r="H67" s="61"/>
    </row>
    <row r="68" spans="2:8" ht="26.7" customHeight="1" x14ac:dyDescent="0.3">
      <c r="B68" s="67"/>
      <c r="C68" s="86"/>
      <c r="D68" s="69"/>
      <c r="E68" s="69"/>
      <c r="F68" s="74"/>
      <c r="G68" s="70"/>
      <c r="H68" s="61"/>
    </row>
    <row r="69" spans="2:8" ht="26.7" customHeight="1" x14ac:dyDescent="0.3">
      <c r="B69" s="67"/>
      <c r="C69" s="86"/>
      <c r="D69" s="69"/>
      <c r="E69" s="69"/>
      <c r="F69" s="74"/>
      <c r="G69" s="70"/>
      <c r="H69" s="61"/>
    </row>
    <row r="70" spans="2:8" ht="26.7" customHeight="1" x14ac:dyDescent="0.3">
      <c r="B70" s="67"/>
      <c r="C70" s="86"/>
      <c r="D70" s="69"/>
      <c r="E70" s="69"/>
      <c r="F70" s="74"/>
      <c r="G70" s="70"/>
      <c r="H70" s="61"/>
    </row>
    <row r="71" spans="2:8" ht="26.7" customHeight="1" x14ac:dyDescent="0.3">
      <c r="B71" s="67"/>
      <c r="C71" s="86"/>
      <c r="D71" s="69"/>
      <c r="E71" s="69"/>
      <c r="F71" s="74"/>
      <c r="G71" s="70"/>
      <c r="H71" s="61"/>
    </row>
    <row r="72" spans="2:8" ht="26.7" customHeight="1" x14ac:dyDescent="0.3">
      <c r="B72" s="67"/>
      <c r="C72" s="86"/>
      <c r="D72" s="69"/>
      <c r="E72" s="69"/>
      <c r="F72" s="74"/>
      <c r="G72" s="70"/>
      <c r="H72" s="61"/>
    </row>
    <row r="73" spans="2:8" ht="26.7" customHeight="1" x14ac:dyDescent="0.3">
      <c r="B73" s="67"/>
      <c r="C73" s="86"/>
      <c r="D73" s="69"/>
      <c r="E73" s="69"/>
      <c r="F73" s="74"/>
      <c r="G73" s="70"/>
      <c r="H73" s="61"/>
    </row>
    <row r="74" spans="2:8" ht="26.7" customHeight="1" x14ac:dyDescent="0.3">
      <c r="B74" s="67"/>
      <c r="C74" s="86"/>
      <c r="D74" s="69"/>
      <c r="E74" s="69"/>
      <c r="F74" s="74"/>
      <c r="G74" s="70"/>
      <c r="H74" s="61"/>
    </row>
    <row r="75" spans="2:8" ht="26.7" customHeight="1" x14ac:dyDescent="0.3">
      <c r="B75" s="67"/>
      <c r="C75" s="86"/>
      <c r="D75" s="69"/>
      <c r="E75" s="69"/>
      <c r="F75" s="74"/>
      <c r="G75" s="70"/>
      <c r="H75" s="61"/>
    </row>
    <row r="76" spans="2:8" ht="26.7" customHeight="1" x14ac:dyDescent="0.3">
      <c r="B76" s="67"/>
      <c r="C76" s="86"/>
      <c r="D76" s="69"/>
      <c r="E76" s="69"/>
      <c r="F76" s="74"/>
      <c r="G76" s="70"/>
      <c r="H76" s="61" t="str">
        <f t="shared" si="0"/>
        <v/>
      </c>
    </row>
    <row r="77" spans="2:8" ht="26.7" customHeight="1" x14ac:dyDescent="0.3">
      <c r="B77" s="85"/>
      <c r="C77" s="86"/>
      <c r="D77" s="69"/>
      <c r="E77" s="69"/>
      <c r="F77" s="74"/>
      <c r="G77" s="70"/>
      <c r="H77" s="61" t="str">
        <f t="shared" si="0"/>
        <v/>
      </c>
    </row>
    <row r="78" spans="2:8" ht="26.7" customHeight="1" x14ac:dyDescent="0.3">
      <c r="B78" s="85"/>
      <c r="C78" s="86"/>
      <c r="D78" s="69"/>
      <c r="E78" s="69"/>
      <c r="F78" s="74"/>
      <c r="G78" s="70"/>
      <c r="H78" s="61" t="str">
        <f t="shared" si="0"/>
        <v/>
      </c>
    </row>
    <row r="79" spans="2:8" ht="26.7" customHeight="1" x14ac:dyDescent="0.3">
      <c r="B79" s="85"/>
      <c r="C79" s="86"/>
      <c r="D79" s="69"/>
      <c r="E79" s="69"/>
      <c r="F79" s="74"/>
      <c r="G79" s="70"/>
      <c r="H79" s="61" t="str">
        <f t="shared" si="0"/>
        <v/>
      </c>
    </row>
    <row r="80" spans="2:8" ht="26.7" customHeight="1" x14ac:dyDescent="0.3">
      <c r="B80" s="85"/>
      <c r="C80" s="86"/>
      <c r="D80" s="69"/>
      <c r="E80" s="69"/>
      <c r="F80" s="74"/>
      <c r="G80" s="70"/>
      <c r="H80" s="61" t="str">
        <f t="shared" si="0"/>
        <v/>
      </c>
    </row>
    <row r="81" spans="2:8" ht="26.7" customHeight="1" x14ac:dyDescent="0.3">
      <c r="B81" s="85"/>
      <c r="C81" s="86"/>
      <c r="D81" s="69"/>
      <c r="E81" s="69"/>
      <c r="F81" s="74"/>
      <c r="G81" s="70"/>
      <c r="H81" s="61" t="str">
        <f t="shared" si="0"/>
        <v/>
      </c>
    </row>
    <row r="82" spans="2:8" ht="26.7" customHeight="1" x14ac:dyDescent="0.3">
      <c r="B82" s="85"/>
      <c r="C82" s="86"/>
      <c r="D82" s="69"/>
      <c r="E82" s="69"/>
      <c r="F82" s="74"/>
      <c r="G82" s="70"/>
      <c r="H82" s="61"/>
    </row>
    <row r="83" spans="2:8" ht="26.7" customHeight="1" x14ac:dyDescent="0.3">
      <c r="B83" s="85"/>
      <c r="C83" s="86"/>
      <c r="D83" s="69"/>
      <c r="E83" s="69"/>
      <c r="F83" s="74"/>
      <c r="G83" s="70"/>
      <c r="H83" s="61"/>
    </row>
    <row r="84" spans="2:8" ht="26.7" customHeight="1" x14ac:dyDescent="0.3">
      <c r="B84" s="85"/>
      <c r="C84" s="86"/>
      <c r="D84" s="69"/>
      <c r="E84" s="69"/>
      <c r="F84" s="74"/>
      <c r="G84" s="70"/>
      <c r="H84" s="61"/>
    </row>
    <row r="85" spans="2:8" ht="26.7" customHeight="1" x14ac:dyDescent="0.3">
      <c r="B85" s="85"/>
      <c r="C85" s="86"/>
      <c r="D85" s="69"/>
      <c r="E85" s="69"/>
      <c r="F85" s="74"/>
      <c r="G85" s="70"/>
      <c r="H85" s="61"/>
    </row>
    <row r="86" spans="2:8" ht="26.7" customHeight="1" x14ac:dyDescent="0.3">
      <c r="B86" s="85"/>
      <c r="C86" s="86"/>
      <c r="D86" s="69"/>
      <c r="E86" s="69"/>
      <c r="F86" s="74"/>
      <c r="G86" s="70"/>
      <c r="H86" s="61"/>
    </row>
    <row r="87" spans="2:8" ht="26.7" customHeight="1" x14ac:dyDescent="0.3">
      <c r="B87" s="85"/>
      <c r="C87" s="86"/>
      <c r="D87" s="69"/>
      <c r="E87" s="69"/>
      <c r="F87" s="74"/>
      <c r="G87" s="70"/>
      <c r="H87" s="61"/>
    </row>
    <row r="88" spans="2:8" ht="26.7" customHeight="1" x14ac:dyDescent="0.3">
      <c r="B88" s="85"/>
      <c r="C88" s="86"/>
      <c r="D88" s="69"/>
      <c r="E88" s="69"/>
      <c r="F88" s="74"/>
      <c r="G88" s="70"/>
      <c r="H88" s="61"/>
    </row>
    <row r="89" spans="2:8" ht="26.7" customHeight="1" x14ac:dyDescent="0.3">
      <c r="B89" s="85"/>
      <c r="C89" s="86"/>
      <c r="D89" s="69"/>
      <c r="E89" s="69"/>
      <c r="F89" s="74"/>
      <c r="G89" s="70"/>
      <c r="H89" s="61"/>
    </row>
    <row r="90" spans="2:8" ht="26.7" customHeight="1" x14ac:dyDescent="0.3">
      <c r="B90" s="85"/>
      <c r="C90" s="86"/>
      <c r="D90" s="69"/>
      <c r="E90" s="69"/>
      <c r="F90" s="74"/>
      <c r="G90" s="70"/>
      <c r="H90" s="61"/>
    </row>
    <row r="91" spans="2:8" ht="26.7" customHeight="1" x14ac:dyDescent="0.3">
      <c r="B91" s="85"/>
      <c r="C91" s="86"/>
      <c r="D91" s="69"/>
      <c r="E91" s="69"/>
      <c r="F91" s="74"/>
      <c r="G91" s="70"/>
      <c r="H91" s="61"/>
    </row>
    <row r="92" spans="2:8" ht="26.7" customHeight="1" x14ac:dyDescent="0.3">
      <c r="B92" s="85"/>
      <c r="C92" s="86"/>
      <c r="D92" s="69"/>
      <c r="E92" s="69"/>
      <c r="F92" s="74"/>
      <c r="G92" s="70"/>
      <c r="H92" s="61"/>
    </row>
    <row r="93" spans="2:8" ht="26.7" customHeight="1" x14ac:dyDescent="0.3">
      <c r="B93" s="85"/>
      <c r="C93" s="86"/>
      <c r="D93" s="69"/>
      <c r="E93" s="69"/>
      <c r="F93" s="74"/>
      <c r="G93" s="70"/>
      <c r="H93" s="61"/>
    </row>
    <row r="94" spans="2:8" ht="26.7" customHeight="1" x14ac:dyDescent="0.3">
      <c r="B94" s="85"/>
      <c r="C94" s="86"/>
      <c r="D94" s="69"/>
      <c r="E94" s="69"/>
      <c r="F94" s="74"/>
      <c r="G94" s="70"/>
      <c r="H94" s="61"/>
    </row>
    <row r="95" spans="2:8" ht="26.7" customHeight="1" x14ac:dyDescent="0.3">
      <c r="B95" s="85"/>
      <c r="C95" s="86"/>
      <c r="D95" s="69"/>
      <c r="E95" s="69"/>
      <c r="F95" s="74"/>
      <c r="G95" s="70"/>
      <c r="H95" s="61"/>
    </row>
    <row r="96" spans="2:8" ht="26.7" customHeight="1" x14ac:dyDescent="0.3">
      <c r="B96" s="85"/>
      <c r="C96" s="86"/>
      <c r="D96" s="69"/>
      <c r="E96" s="69"/>
      <c r="F96" s="74"/>
      <c r="G96" s="70"/>
      <c r="H96" s="61" t="str">
        <f t="shared" si="0"/>
        <v/>
      </c>
    </row>
    <row r="97" spans="2:8" ht="26.7" customHeight="1" x14ac:dyDescent="0.3">
      <c r="B97" s="85"/>
      <c r="C97" s="86"/>
      <c r="D97" s="69"/>
      <c r="E97" s="69"/>
      <c r="F97" s="74"/>
      <c r="G97" s="70"/>
      <c r="H97" s="61" t="str">
        <f t="shared" si="0"/>
        <v/>
      </c>
    </row>
    <row r="98" spans="2:8" ht="26.7" customHeight="1" x14ac:dyDescent="0.3">
      <c r="B98" s="85"/>
      <c r="C98" s="86"/>
      <c r="D98" s="69"/>
      <c r="E98" s="69"/>
      <c r="F98" s="74"/>
      <c r="G98" s="70"/>
      <c r="H98" s="61" t="str">
        <f t="shared" si="0"/>
        <v/>
      </c>
    </row>
    <row r="99" spans="2:8" ht="26.7" customHeight="1" x14ac:dyDescent="0.3">
      <c r="B99" s="85"/>
      <c r="C99" s="86"/>
      <c r="D99" s="69"/>
      <c r="E99" s="69"/>
      <c r="F99" s="74"/>
      <c r="G99" s="70"/>
      <c r="H99" s="61" t="str">
        <f t="shared" si="0"/>
        <v/>
      </c>
    </row>
    <row r="100" spans="2:8" s="50" customFormat="1" ht="5.0999999999999996" customHeight="1" thickBot="1" x14ac:dyDescent="0.35">
      <c r="B100" s="45"/>
      <c r="C100" s="45"/>
      <c r="F100" s="42"/>
      <c r="G100" s="42"/>
    </row>
    <row r="101" spans="2:8" ht="15" thickBot="1" x14ac:dyDescent="0.35">
      <c r="B101" s="45"/>
      <c r="C101" s="45"/>
      <c r="D101" s="42"/>
      <c r="E101" s="42"/>
      <c r="F101" s="35" t="s">
        <v>196</v>
      </c>
      <c r="G101" s="38"/>
      <c r="H101" s="36">
        <f>SUM(H6:H99)</f>
        <v>0</v>
      </c>
    </row>
    <row r="102" spans="2:8" s="50" customFormat="1" x14ac:dyDescent="0.3">
      <c r="B102" s="45"/>
      <c r="C102" s="45"/>
      <c r="F102" s="42"/>
      <c r="G102" s="42"/>
    </row>
    <row r="103" spans="2:8" s="50" customFormat="1" x14ac:dyDescent="0.3">
      <c r="B103" s="45"/>
      <c r="C103" s="45"/>
      <c r="F103" s="42"/>
      <c r="G103" s="42"/>
    </row>
    <row r="104" spans="2:8" s="50" customFormat="1" x14ac:dyDescent="0.3">
      <c r="B104" s="45"/>
      <c r="C104" s="45"/>
      <c r="F104" s="42"/>
      <c r="G104" s="42"/>
    </row>
    <row r="105" spans="2:8" s="50" customFormat="1" x14ac:dyDescent="0.3">
      <c r="B105" s="45"/>
      <c r="C105" s="45"/>
      <c r="F105" s="42"/>
      <c r="G105" s="42"/>
    </row>
    <row r="106" spans="2:8" s="50" customFormat="1" x14ac:dyDescent="0.3">
      <c r="B106" s="45"/>
      <c r="C106" s="45"/>
      <c r="F106" s="42"/>
      <c r="G106" s="42"/>
    </row>
    <row r="107" spans="2:8" s="50" customFormat="1" x14ac:dyDescent="0.3">
      <c r="B107" s="45"/>
      <c r="C107" s="45"/>
      <c r="F107" s="42"/>
      <c r="G107" s="42"/>
    </row>
    <row r="108" spans="2:8" s="50" customFormat="1" x14ac:dyDescent="0.3">
      <c r="B108" s="45"/>
      <c r="C108" s="45"/>
      <c r="F108" s="42"/>
      <c r="G108" s="42"/>
    </row>
    <row r="109" spans="2:8" s="50" customFormat="1" x14ac:dyDescent="0.3">
      <c r="B109" s="45"/>
      <c r="C109" s="45"/>
      <c r="F109" s="42"/>
      <c r="G109" s="42"/>
    </row>
    <row r="110" spans="2:8" s="50" customFormat="1" x14ac:dyDescent="0.3">
      <c r="B110" s="45"/>
      <c r="C110" s="45"/>
      <c r="F110" s="42"/>
      <c r="G110" s="42"/>
    </row>
    <row r="111" spans="2:8" s="50" customFormat="1" x14ac:dyDescent="0.3">
      <c r="B111" s="45"/>
      <c r="C111" s="45"/>
      <c r="F111" s="42"/>
      <c r="G111" s="42"/>
    </row>
    <row r="112" spans="2:8" s="50" customFormat="1" x14ac:dyDescent="0.3">
      <c r="B112" s="45"/>
      <c r="C112" s="45"/>
      <c r="F112" s="42"/>
      <c r="G112" s="42"/>
    </row>
    <row r="113" spans="2:7" s="50" customFormat="1" x14ac:dyDescent="0.3">
      <c r="B113" s="45"/>
      <c r="C113" s="45"/>
      <c r="F113" s="42"/>
      <c r="G113" s="42"/>
    </row>
    <row r="114" spans="2:7" s="50" customFormat="1" x14ac:dyDescent="0.3">
      <c r="B114" s="45"/>
      <c r="C114" s="45"/>
      <c r="F114" s="42"/>
      <c r="G114" s="42"/>
    </row>
    <row r="115" spans="2:7" s="50" customFormat="1" x14ac:dyDescent="0.3">
      <c r="B115" s="45"/>
      <c r="C115" s="45"/>
      <c r="F115" s="42"/>
      <c r="G115" s="42"/>
    </row>
    <row r="116" spans="2:7" s="50" customFormat="1" x14ac:dyDescent="0.3">
      <c r="B116" s="45"/>
      <c r="C116" s="45"/>
      <c r="F116" s="42"/>
      <c r="G116" s="42"/>
    </row>
    <row r="117" spans="2:7" s="50" customFormat="1" x14ac:dyDescent="0.3">
      <c r="B117" s="45"/>
      <c r="C117" s="45"/>
      <c r="F117" s="42"/>
      <c r="G117" s="42"/>
    </row>
    <row r="118" spans="2:7" s="50" customFormat="1" x14ac:dyDescent="0.3">
      <c r="B118" s="45"/>
      <c r="C118" s="45"/>
      <c r="F118" s="42"/>
      <c r="G118" s="42"/>
    </row>
    <row r="119" spans="2:7" s="50" customFormat="1" x14ac:dyDescent="0.3">
      <c r="B119" s="45"/>
      <c r="C119" s="45"/>
      <c r="F119" s="42"/>
      <c r="G119" s="42"/>
    </row>
    <row r="120" spans="2:7" s="50" customFormat="1" x14ac:dyDescent="0.3">
      <c r="B120" s="45"/>
      <c r="C120" s="45"/>
      <c r="F120" s="42"/>
      <c r="G120" s="42"/>
    </row>
    <row r="121" spans="2:7" s="50" customFormat="1" x14ac:dyDescent="0.3">
      <c r="B121" s="45"/>
      <c r="C121" s="45"/>
      <c r="F121" s="42"/>
      <c r="G121" s="42"/>
    </row>
    <row r="122" spans="2:7" s="50" customFormat="1" x14ac:dyDescent="0.3">
      <c r="B122" s="45"/>
      <c r="C122" s="45"/>
      <c r="F122" s="42"/>
      <c r="G122" s="42"/>
    </row>
    <row r="123" spans="2:7" s="50" customFormat="1" x14ac:dyDescent="0.3">
      <c r="B123" s="45"/>
      <c r="C123" s="45"/>
      <c r="F123" s="42"/>
      <c r="G123" s="42"/>
    </row>
    <row r="124" spans="2:7" s="50" customFormat="1" x14ac:dyDescent="0.3">
      <c r="B124" s="45"/>
      <c r="C124" s="45"/>
      <c r="F124" s="42"/>
      <c r="G124" s="42"/>
    </row>
    <row r="125" spans="2:7" s="50" customFormat="1" x14ac:dyDescent="0.3">
      <c r="B125" s="45"/>
      <c r="C125" s="45"/>
      <c r="F125" s="42"/>
      <c r="G125" s="42"/>
    </row>
    <row r="126" spans="2:7" s="50" customFormat="1" x14ac:dyDescent="0.3">
      <c r="B126" s="45"/>
      <c r="C126" s="45"/>
      <c r="F126" s="42"/>
      <c r="G126" s="42"/>
    </row>
    <row r="127" spans="2:7" s="50" customFormat="1" x14ac:dyDescent="0.3">
      <c r="B127" s="45"/>
      <c r="C127" s="45"/>
      <c r="F127" s="42"/>
      <c r="G127" s="42"/>
    </row>
    <row r="128" spans="2:7" s="50" customFormat="1" x14ac:dyDescent="0.3">
      <c r="B128" s="45"/>
      <c r="C128" s="45"/>
      <c r="F128" s="42"/>
      <c r="G128" s="42"/>
    </row>
    <row r="129" spans="2:7" s="50" customFormat="1" x14ac:dyDescent="0.3">
      <c r="B129" s="45"/>
      <c r="C129" s="45"/>
      <c r="F129" s="42"/>
      <c r="G129" s="42"/>
    </row>
    <row r="130" spans="2:7" s="50" customFormat="1" x14ac:dyDescent="0.3">
      <c r="B130" s="45"/>
      <c r="C130" s="45"/>
      <c r="F130" s="42"/>
      <c r="G130" s="42"/>
    </row>
    <row r="131" spans="2:7" s="50" customFormat="1" x14ac:dyDescent="0.3">
      <c r="B131" s="45"/>
      <c r="C131" s="45"/>
      <c r="F131" s="42"/>
      <c r="G131" s="42"/>
    </row>
    <row r="132" spans="2:7" s="50" customFormat="1" x14ac:dyDescent="0.3">
      <c r="B132" s="45"/>
      <c r="C132" s="45"/>
      <c r="F132" s="42"/>
      <c r="G132" s="42"/>
    </row>
    <row r="133" spans="2:7" s="50" customFormat="1" x14ac:dyDescent="0.3">
      <c r="B133" s="45"/>
      <c r="C133" s="45"/>
      <c r="F133" s="42"/>
      <c r="G133" s="42"/>
    </row>
    <row r="134" spans="2:7" s="50" customFormat="1" x14ac:dyDescent="0.3">
      <c r="B134" s="45"/>
      <c r="C134" s="45"/>
      <c r="F134" s="42"/>
      <c r="G134" s="42"/>
    </row>
    <row r="135" spans="2:7" s="50" customFormat="1" x14ac:dyDescent="0.3">
      <c r="B135" s="45"/>
      <c r="C135" s="45"/>
      <c r="F135" s="42"/>
      <c r="G135" s="42"/>
    </row>
    <row r="136" spans="2:7" s="50" customFormat="1" x14ac:dyDescent="0.3">
      <c r="B136" s="45"/>
      <c r="C136" s="45"/>
      <c r="F136" s="42"/>
      <c r="G136" s="42"/>
    </row>
    <row r="137" spans="2:7" s="50" customFormat="1" x14ac:dyDescent="0.3">
      <c r="B137" s="45"/>
      <c r="C137" s="45"/>
      <c r="F137" s="42"/>
      <c r="G137" s="42"/>
    </row>
    <row r="138" spans="2:7" s="50" customFormat="1" x14ac:dyDescent="0.3">
      <c r="B138" s="45"/>
      <c r="C138" s="45"/>
      <c r="F138" s="42"/>
      <c r="G138" s="42"/>
    </row>
    <row r="139" spans="2:7" s="50" customFormat="1" x14ac:dyDescent="0.3">
      <c r="B139" s="45"/>
      <c r="C139" s="45"/>
      <c r="F139" s="42"/>
      <c r="G139" s="42"/>
    </row>
    <row r="140" spans="2:7" s="50" customFormat="1" x14ac:dyDescent="0.3">
      <c r="B140" s="45"/>
      <c r="C140" s="45"/>
      <c r="F140" s="42"/>
      <c r="G140" s="42"/>
    </row>
    <row r="141" spans="2:7" s="50" customFormat="1" x14ac:dyDescent="0.3">
      <c r="B141" s="45"/>
      <c r="C141" s="45"/>
      <c r="F141" s="42"/>
      <c r="G141" s="42"/>
    </row>
    <row r="142" spans="2:7" s="50" customFormat="1" x14ac:dyDescent="0.3">
      <c r="B142" s="45"/>
      <c r="C142" s="45"/>
      <c r="F142" s="42"/>
      <c r="G142" s="42"/>
    </row>
    <row r="143" spans="2:7" s="50" customFormat="1" x14ac:dyDescent="0.3">
      <c r="B143" s="45"/>
      <c r="C143" s="45"/>
      <c r="F143" s="42"/>
      <c r="G143" s="42"/>
    </row>
    <row r="144" spans="2:7" s="50" customFormat="1" x14ac:dyDescent="0.3">
      <c r="B144" s="45"/>
      <c r="C144" s="45"/>
      <c r="F144" s="42"/>
      <c r="G144" s="42"/>
    </row>
    <row r="145" spans="2:7" s="50" customFormat="1" x14ac:dyDescent="0.3">
      <c r="B145" s="45"/>
      <c r="C145" s="45"/>
      <c r="F145" s="42"/>
      <c r="G145" s="42"/>
    </row>
    <row r="146" spans="2:7" s="50" customFormat="1" x14ac:dyDescent="0.3">
      <c r="B146" s="45"/>
      <c r="C146" s="45"/>
      <c r="F146" s="42"/>
      <c r="G146" s="42"/>
    </row>
    <row r="147" spans="2:7" s="50" customFormat="1" x14ac:dyDescent="0.3">
      <c r="B147" s="45"/>
      <c r="C147" s="45"/>
      <c r="F147" s="42"/>
      <c r="G147" s="42"/>
    </row>
    <row r="148" spans="2:7" s="50" customFormat="1" x14ac:dyDescent="0.3">
      <c r="B148" s="45"/>
      <c r="C148" s="45"/>
      <c r="F148" s="42"/>
      <c r="G148" s="42"/>
    </row>
    <row r="149" spans="2:7" s="50" customFormat="1" x14ac:dyDescent="0.3">
      <c r="B149" s="45"/>
      <c r="C149" s="45"/>
      <c r="F149" s="42"/>
      <c r="G149" s="42"/>
    </row>
    <row r="150" spans="2:7" s="50" customFormat="1" x14ac:dyDescent="0.3">
      <c r="B150" s="45"/>
      <c r="C150" s="45"/>
      <c r="F150" s="42"/>
      <c r="G150" s="42"/>
    </row>
    <row r="151" spans="2:7" s="50" customFormat="1" x14ac:dyDescent="0.3">
      <c r="B151" s="45"/>
      <c r="C151" s="45"/>
      <c r="F151" s="42"/>
      <c r="G151" s="42"/>
    </row>
    <row r="152" spans="2:7" s="50" customFormat="1" x14ac:dyDescent="0.3">
      <c r="B152" s="45"/>
      <c r="C152" s="45"/>
      <c r="F152" s="42"/>
      <c r="G152" s="42"/>
    </row>
    <row r="153" spans="2:7" s="50" customFormat="1" x14ac:dyDescent="0.3">
      <c r="B153" s="45"/>
      <c r="C153" s="45"/>
      <c r="F153" s="42"/>
      <c r="G153" s="42"/>
    </row>
    <row r="154" spans="2:7" s="50" customFormat="1" x14ac:dyDescent="0.3">
      <c r="B154" s="45"/>
      <c r="C154" s="45"/>
      <c r="F154" s="42"/>
      <c r="G154" s="42"/>
    </row>
    <row r="155" spans="2:7" s="50" customFormat="1" x14ac:dyDescent="0.3">
      <c r="B155" s="45"/>
      <c r="C155" s="45"/>
      <c r="F155" s="42"/>
      <c r="G155" s="42"/>
    </row>
    <row r="156" spans="2:7" s="50" customFormat="1" x14ac:dyDescent="0.3">
      <c r="B156" s="45"/>
      <c r="C156" s="45"/>
      <c r="F156" s="42"/>
      <c r="G156" s="42"/>
    </row>
    <row r="157" spans="2:7" s="50" customFormat="1" x14ac:dyDescent="0.3">
      <c r="B157" s="45"/>
      <c r="C157" s="45"/>
      <c r="F157" s="42"/>
      <c r="G157" s="42"/>
    </row>
    <row r="158" spans="2:7" s="50" customFormat="1" x14ac:dyDescent="0.3">
      <c r="B158" s="45"/>
      <c r="C158" s="45"/>
      <c r="F158" s="42"/>
      <c r="G158" s="42"/>
    </row>
    <row r="159" spans="2:7" s="50" customFormat="1" x14ac:dyDescent="0.3">
      <c r="B159" s="45"/>
      <c r="C159" s="45"/>
      <c r="F159" s="42"/>
      <c r="G159" s="42"/>
    </row>
    <row r="160" spans="2:7" s="50" customFormat="1" x14ac:dyDescent="0.3">
      <c r="B160" s="45"/>
      <c r="C160" s="45"/>
      <c r="F160" s="42"/>
      <c r="G160" s="42"/>
    </row>
    <row r="161" spans="2:7" s="50" customFormat="1" x14ac:dyDescent="0.3">
      <c r="B161" s="45"/>
      <c r="C161" s="45"/>
      <c r="F161" s="42"/>
      <c r="G161" s="42"/>
    </row>
    <row r="162" spans="2:7" s="50" customFormat="1" x14ac:dyDescent="0.3">
      <c r="B162" s="45"/>
      <c r="C162" s="45"/>
      <c r="F162" s="42"/>
      <c r="G162" s="42"/>
    </row>
    <row r="163" spans="2:7" s="50" customFormat="1" x14ac:dyDescent="0.3">
      <c r="B163" s="45"/>
      <c r="C163" s="45"/>
      <c r="F163" s="42"/>
      <c r="G163" s="42"/>
    </row>
    <row r="164" spans="2:7" s="50" customFormat="1" x14ac:dyDescent="0.3">
      <c r="B164" s="45"/>
      <c r="C164" s="45"/>
      <c r="F164" s="42"/>
      <c r="G164" s="42"/>
    </row>
    <row r="165" spans="2:7" s="50" customFormat="1" x14ac:dyDescent="0.3">
      <c r="B165" s="45"/>
      <c r="C165" s="45"/>
      <c r="F165" s="42"/>
      <c r="G165" s="42"/>
    </row>
    <row r="166" spans="2:7" s="50" customFormat="1" x14ac:dyDescent="0.3">
      <c r="B166" s="45"/>
      <c r="C166" s="45"/>
      <c r="F166" s="42"/>
      <c r="G166" s="42"/>
    </row>
    <row r="167" spans="2:7" s="50" customFormat="1" x14ac:dyDescent="0.3">
      <c r="B167" s="45"/>
      <c r="C167" s="45"/>
      <c r="F167" s="42"/>
      <c r="G167" s="42"/>
    </row>
    <row r="168" spans="2:7" s="50" customFormat="1" x14ac:dyDescent="0.3">
      <c r="B168" s="45"/>
      <c r="C168" s="45"/>
      <c r="F168" s="42"/>
      <c r="G168" s="42"/>
    </row>
    <row r="169" spans="2:7" s="50" customFormat="1" x14ac:dyDescent="0.3">
      <c r="B169" s="45"/>
      <c r="C169" s="45"/>
      <c r="F169" s="42"/>
      <c r="G169" s="42"/>
    </row>
    <row r="170" spans="2:7" s="50" customFormat="1" x14ac:dyDescent="0.3">
      <c r="B170" s="45"/>
      <c r="C170" s="45"/>
      <c r="F170" s="42"/>
      <c r="G170" s="42"/>
    </row>
    <row r="171" spans="2:7" s="50" customFormat="1" x14ac:dyDescent="0.3">
      <c r="B171" s="45"/>
      <c r="C171" s="45"/>
      <c r="F171" s="42"/>
      <c r="G171" s="42"/>
    </row>
    <row r="172" spans="2:7" s="50" customFormat="1" x14ac:dyDescent="0.3">
      <c r="B172" s="45"/>
      <c r="C172" s="45"/>
      <c r="F172" s="42"/>
      <c r="G172" s="42"/>
    </row>
    <row r="173" spans="2:7" s="50" customFormat="1" x14ac:dyDescent="0.3">
      <c r="B173" s="45"/>
      <c r="C173" s="45"/>
      <c r="F173" s="42"/>
      <c r="G173" s="42"/>
    </row>
    <row r="174" spans="2:7" s="50" customFormat="1" x14ac:dyDescent="0.3">
      <c r="B174" s="45"/>
      <c r="C174" s="45"/>
      <c r="F174" s="42"/>
      <c r="G174" s="42"/>
    </row>
    <row r="175" spans="2:7" s="50" customFormat="1" x14ac:dyDescent="0.3">
      <c r="B175" s="45"/>
      <c r="C175" s="45"/>
      <c r="F175" s="42"/>
      <c r="G175" s="42"/>
    </row>
    <row r="176" spans="2:7" s="50" customFormat="1" x14ac:dyDescent="0.3">
      <c r="B176" s="45"/>
      <c r="C176" s="45"/>
      <c r="F176" s="42"/>
      <c r="G176" s="42"/>
    </row>
    <row r="177" spans="2:7" s="50" customFormat="1" x14ac:dyDescent="0.3">
      <c r="B177" s="45"/>
      <c r="C177" s="45"/>
      <c r="F177" s="42"/>
      <c r="G177" s="42"/>
    </row>
    <row r="178" spans="2:7" s="50" customFormat="1" x14ac:dyDescent="0.3">
      <c r="B178" s="45"/>
      <c r="C178" s="45"/>
      <c r="F178" s="42"/>
      <c r="G178" s="42"/>
    </row>
    <row r="179" spans="2:7" s="50" customFormat="1" x14ac:dyDescent="0.3">
      <c r="B179" s="45"/>
      <c r="C179" s="45"/>
      <c r="F179" s="42"/>
      <c r="G179" s="42"/>
    </row>
    <row r="180" spans="2:7" s="50" customFormat="1" x14ac:dyDescent="0.3">
      <c r="B180" s="45"/>
      <c r="C180" s="45"/>
      <c r="F180" s="42"/>
      <c r="G180" s="42"/>
    </row>
    <row r="181" spans="2:7" s="50" customFormat="1" x14ac:dyDescent="0.3">
      <c r="B181" s="45"/>
      <c r="C181" s="45"/>
      <c r="F181" s="42"/>
      <c r="G181" s="42"/>
    </row>
    <row r="182" spans="2:7" s="50" customFormat="1" x14ac:dyDescent="0.3">
      <c r="B182" s="45"/>
      <c r="C182" s="45"/>
      <c r="F182" s="42"/>
      <c r="G182" s="42"/>
    </row>
    <row r="183" spans="2:7" s="50" customFormat="1" x14ac:dyDescent="0.3">
      <c r="B183" s="45"/>
      <c r="C183" s="45"/>
      <c r="F183" s="42"/>
      <c r="G183" s="42"/>
    </row>
    <row r="184" spans="2:7" s="50" customFormat="1" x14ac:dyDescent="0.3">
      <c r="B184" s="45"/>
      <c r="C184" s="45"/>
      <c r="F184" s="42"/>
      <c r="G184" s="42"/>
    </row>
    <row r="185" spans="2:7" s="50" customFormat="1" x14ac:dyDescent="0.3">
      <c r="B185" s="45"/>
      <c r="C185" s="45"/>
      <c r="F185" s="42"/>
      <c r="G185" s="42"/>
    </row>
    <row r="186" spans="2:7" s="50" customFormat="1" x14ac:dyDescent="0.3">
      <c r="B186" s="45"/>
      <c r="C186" s="45"/>
      <c r="F186" s="42"/>
      <c r="G186" s="42"/>
    </row>
    <row r="187" spans="2:7" s="50" customFormat="1" x14ac:dyDescent="0.3">
      <c r="B187" s="45"/>
      <c r="C187" s="45"/>
      <c r="F187" s="42"/>
      <c r="G187" s="42"/>
    </row>
    <row r="188" spans="2:7" s="50" customFormat="1" x14ac:dyDescent="0.3">
      <c r="B188" s="45"/>
      <c r="C188" s="45"/>
      <c r="F188" s="42"/>
      <c r="G188" s="42"/>
    </row>
    <row r="189" spans="2:7" s="50" customFormat="1" x14ac:dyDescent="0.3">
      <c r="B189" s="45"/>
      <c r="C189" s="45"/>
      <c r="F189" s="42"/>
      <c r="G189" s="42"/>
    </row>
    <row r="190" spans="2:7" s="50" customFormat="1" x14ac:dyDescent="0.3">
      <c r="B190" s="45"/>
      <c r="C190" s="45"/>
      <c r="F190" s="42"/>
      <c r="G190" s="42"/>
    </row>
    <row r="191" spans="2:7" s="50" customFormat="1" x14ac:dyDescent="0.3">
      <c r="B191" s="45"/>
      <c r="C191" s="45"/>
      <c r="F191" s="42"/>
      <c r="G191" s="42"/>
    </row>
    <row r="192" spans="2:7" s="50" customFormat="1" x14ac:dyDescent="0.3">
      <c r="B192" s="45"/>
      <c r="C192" s="45"/>
      <c r="F192" s="42"/>
      <c r="G192" s="42"/>
    </row>
    <row r="193" spans="2:7" s="50" customFormat="1" x14ac:dyDescent="0.3">
      <c r="B193" s="45"/>
      <c r="C193" s="45"/>
      <c r="F193" s="42"/>
      <c r="G193" s="42"/>
    </row>
    <row r="194" spans="2:7" s="50" customFormat="1" x14ac:dyDescent="0.3">
      <c r="B194" s="45"/>
      <c r="C194" s="45"/>
      <c r="F194" s="42"/>
      <c r="G194" s="42"/>
    </row>
    <row r="195" spans="2:7" s="50" customFormat="1" x14ac:dyDescent="0.3">
      <c r="B195" s="45"/>
      <c r="C195" s="45"/>
      <c r="F195" s="42"/>
      <c r="G195" s="42"/>
    </row>
    <row r="196" spans="2:7" s="50" customFormat="1" x14ac:dyDescent="0.3">
      <c r="B196" s="45"/>
      <c r="C196" s="45"/>
      <c r="F196" s="42"/>
      <c r="G196" s="42"/>
    </row>
    <row r="197" spans="2:7" s="50" customFormat="1" x14ac:dyDescent="0.3">
      <c r="B197" s="45"/>
      <c r="C197" s="45"/>
      <c r="F197" s="42"/>
      <c r="G197" s="42"/>
    </row>
    <row r="198" spans="2:7" s="50" customFormat="1" x14ac:dyDescent="0.3">
      <c r="B198" s="45"/>
      <c r="C198" s="45"/>
      <c r="F198" s="42"/>
      <c r="G198" s="42"/>
    </row>
    <row r="199" spans="2:7" s="50" customFormat="1" x14ac:dyDescent="0.3">
      <c r="B199" s="45"/>
      <c r="C199" s="45"/>
      <c r="F199" s="42"/>
      <c r="G199" s="42"/>
    </row>
    <row r="200" spans="2:7" s="50" customFormat="1" x14ac:dyDescent="0.3">
      <c r="B200" s="45"/>
      <c r="C200" s="45"/>
      <c r="F200" s="42"/>
      <c r="G200" s="42"/>
    </row>
    <row r="201" spans="2:7" s="50" customFormat="1" x14ac:dyDescent="0.3">
      <c r="B201" s="45"/>
      <c r="C201" s="45"/>
      <c r="F201" s="42"/>
      <c r="G201" s="42"/>
    </row>
    <row r="202" spans="2:7" s="50" customFormat="1" x14ac:dyDescent="0.3">
      <c r="B202" s="45"/>
      <c r="C202" s="45"/>
      <c r="F202" s="42"/>
      <c r="G202" s="42"/>
    </row>
    <row r="203" spans="2:7" s="50" customFormat="1" x14ac:dyDescent="0.3">
      <c r="B203" s="45"/>
      <c r="C203" s="45"/>
      <c r="F203" s="42"/>
      <c r="G203" s="42"/>
    </row>
    <row r="204" spans="2:7" s="50" customFormat="1" x14ac:dyDescent="0.3">
      <c r="B204" s="45"/>
      <c r="C204" s="45"/>
      <c r="F204" s="42"/>
      <c r="G204" s="42"/>
    </row>
    <row r="205" spans="2:7" s="50" customFormat="1" x14ac:dyDescent="0.3">
      <c r="B205" s="45"/>
      <c r="C205" s="45"/>
      <c r="F205" s="42"/>
      <c r="G205" s="42"/>
    </row>
    <row r="206" spans="2:7" s="50" customFormat="1" x14ac:dyDescent="0.3">
      <c r="B206" s="45"/>
      <c r="C206" s="45"/>
      <c r="F206" s="42"/>
      <c r="G206" s="42"/>
    </row>
    <row r="207" spans="2:7" s="50" customFormat="1" x14ac:dyDescent="0.3">
      <c r="B207" s="45"/>
      <c r="C207" s="45"/>
      <c r="F207" s="42"/>
      <c r="G207" s="42"/>
    </row>
    <row r="208" spans="2:7" s="50" customFormat="1" x14ac:dyDescent="0.3">
      <c r="B208" s="45"/>
      <c r="C208" s="45"/>
      <c r="F208" s="42"/>
      <c r="G208" s="42"/>
    </row>
    <row r="209" spans="2:7" s="50" customFormat="1" x14ac:dyDescent="0.3">
      <c r="B209" s="45"/>
      <c r="C209" s="45"/>
      <c r="F209" s="42"/>
      <c r="G209" s="42"/>
    </row>
    <row r="210" spans="2:7" s="50" customFormat="1" x14ac:dyDescent="0.3">
      <c r="B210" s="45"/>
      <c r="C210" s="45"/>
      <c r="F210" s="42"/>
      <c r="G210" s="42"/>
    </row>
    <row r="211" spans="2:7" s="50" customFormat="1" x14ac:dyDescent="0.3">
      <c r="B211" s="45"/>
      <c r="C211" s="45"/>
      <c r="F211" s="42"/>
      <c r="G211" s="42"/>
    </row>
    <row r="212" spans="2:7" s="50" customFormat="1" x14ac:dyDescent="0.3">
      <c r="B212" s="45"/>
      <c r="C212" s="45"/>
      <c r="F212" s="42"/>
      <c r="G212" s="42"/>
    </row>
    <row r="213" spans="2:7" s="50" customFormat="1" x14ac:dyDescent="0.3">
      <c r="B213" s="45"/>
      <c r="C213" s="45"/>
      <c r="F213" s="42"/>
      <c r="G213" s="42"/>
    </row>
    <row r="214" spans="2:7" s="50" customFormat="1" x14ac:dyDescent="0.3">
      <c r="B214" s="45"/>
      <c r="C214" s="45"/>
      <c r="F214" s="42"/>
      <c r="G214" s="42"/>
    </row>
    <row r="215" spans="2:7" s="50" customFormat="1" x14ac:dyDescent="0.3">
      <c r="B215" s="45"/>
      <c r="C215" s="45"/>
      <c r="F215" s="42"/>
      <c r="G215" s="42"/>
    </row>
    <row r="216" spans="2:7" s="50" customFormat="1" x14ac:dyDescent="0.3">
      <c r="B216" s="45"/>
      <c r="C216" s="45"/>
      <c r="F216" s="42"/>
      <c r="G216" s="42"/>
    </row>
    <row r="217" spans="2:7" s="50" customFormat="1" x14ac:dyDescent="0.3">
      <c r="B217" s="45"/>
      <c r="C217" s="45"/>
      <c r="F217" s="42"/>
      <c r="G217" s="42"/>
    </row>
    <row r="218" spans="2:7" s="50" customFormat="1" x14ac:dyDescent="0.3">
      <c r="B218" s="45"/>
      <c r="C218" s="45"/>
      <c r="F218" s="42"/>
      <c r="G218" s="42"/>
    </row>
    <row r="219" spans="2:7" s="50" customFormat="1" x14ac:dyDescent="0.3">
      <c r="B219" s="45"/>
      <c r="C219" s="45"/>
      <c r="F219" s="42"/>
      <c r="G219" s="42"/>
    </row>
    <row r="220" spans="2:7" s="50" customFormat="1" x14ac:dyDescent="0.3">
      <c r="B220" s="45"/>
      <c r="C220" s="45"/>
      <c r="F220" s="42"/>
      <c r="G220" s="42"/>
    </row>
    <row r="221" spans="2:7" s="50" customFormat="1" x14ac:dyDescent="0.3">
      <c r="B221" s="45"/>
      <c r="C221" s="45"/>
      <c r="F221" s="42"/>
      <c r="G221" s="42"/>
    </row>
    <row r="222" spans="2:7" s="50" customFormat="1" x14ac:dyDescent="0.3">
      <c r="B222" s="45"/>
      <c r="C222" s="45"/>
      <c r="F222" s="42"/>
      <c r="G222" s="42"/>
    </row>
    <row r="223" spans="2:7" s="50" customFormat="1" x14ac:dyDescent="0.3">
      <c r="B223" s="45"/>
      <c r="C223" s="45"/>
      <c r="F223" s="42"/>
      <c r="G223" s="42"/>
    </row>
    <row r="224" spans="2:7" s="50" customFormat="1" x14ac:dyDescent="0.3">
      <c r="B224" s="45"/>
      <c r="C224" s="45"/>
      <c r="F224" s="42"/>
      <c r="G224" s="42"/>
    </row>
    <row r="225" spans="2:7" s="50" customFormat="1" x14ac:dyDescent="0.3">
      <c r="B225" s="45"/>
      <c r="C225" s="45"/>
      <c r="F225" s="42"/>
      <c r="G225" s="42"/>
    </row>
    <row r="226" spans="2:7" s="50" customFormat="1" x14ac:dyDescent="0.3">
      <c r="B226" s="45"/>
      <c r="C226" s="45"/>
      <c r="F226" s="42"/>
      <c r="G226" s="42"/>
    </row>
    <row r="227" spans="2:7" s="50" customFormat="1" x14ac:dyDescent="0.3">
      <c r="B227" s="45"/>
      <c r="C227" s="45"/>
      <c r="F227" s="42"/>
      <c r="G227" s="42"/>
    </row>
    <row r="228" spans="2:7" s="50" customFormat="1" x14ac:dyDescent="0.3">
      <c r="B228" s="45"/>
      <c r="C228" s="45"/>
      <c r="F228" s="42"/>
      <c r="G228" s="42"/>
    </row>
    <row r="229" spans="2:7" s="50" customFormat="1" x14ac:dyDescent="0.3">
      <c r="B229" s="45"/>
      <c r="C229" s="45"/>
      <c r="F229" s="42"/>
      <c r="G229" s="42"/>
    </row>
    <row r="230" spans="2:7" s="50" customFormat="1" x14ac:dyDescent="0.3">
      <c r="B230" s="45"/>
      <c r="C230" s="45"/>
      <c r="F230" s="42"/>
      <c r="G230" s="42"/>
    </row>
    <row r="231" spans="2:7" s="50" customFormat="1" x14ac:dyDescent="0.3">
      <c r="B231" s="45"/>
      <c r="C231" s="45"/>
      <c r="F231" s="42"/>
      <c r="G231" s="42"/>
    </row>
    <row r="232" spans="2:7" s="50" customFormat="1" x14ac:dyDescent="0.3">
      <c r="B232" s="45"/>
      <c r="C232" s="45"/>
      <c r="F232" s="42"/>
      <c r="G232" s="42"/>
    </row>
    <row r="233" spans="2:7" s="50" customFormat="1" x14ac:dyDescent="0.3">
      <c r="B233" s="45"/>
      <c r="C233" s="45"/>
      <c r="F233" s="42"/>
      <c r="G233" s="42"/>
    </row>
    <row r="234" spans="2:7" s="50" customFormat="1" x14ac:dyDescent="0.3">
      <c r="B234" s="45"/>
      <c r="C234" s="45"/>
      <c r="F234" s="42"/>
      <c r="G234" s="42"/>
    </row>
    <row r="235" spans="2:7" s="50" customFormat="1" x14ac:dyDescent="0.3">
      <c r="B235" s="45"/>
      <c r="C235" s="45"/>
      <c r="F235" s="42"/>
      <c r="G235" s="42"/>
    </row>
    <row r="236" spans="2:7" s="50" customFormat="1" x14ac:dyDescent="0.3">
      <c r="B236" s="45"/>
      <c r="C236" s="45"/>
      <c r="F236" s="42"/>
      <c r="G236" s="42"/>
    </row>
    <row r="237" spans="2:7" s="50" customFormat="1" x14ac:dyDescent="0.3">
      <c r="B237" s="45"/>
      <c r="C237" s="45"/>
      <c r="F237" s="42"/>
      <c r="G237" s="42"/>
    </row>
    <row r="238" spans="2:7" s="50" customFormat="1" x14ac:dyDescent="0.3">
      <c r="B238" s="45"/>
      <c r="C238" s="45"/>
      <c r="F238" s="42"/>
      <c r="G238" s="42"/>
    </row>
    <row r="239" spans="2:7" s="50" customFormat="1" x14ac:dyDescent="0.3">
      <c r="B239" s="45"/>
      <c r="C239" s="45"/>
      <c r="F239" s="42"/>
      <c r="G239" s="42"/>
    </row>
    <row r="240" spans="2:7" s="50" customFormat="1" x14ac:dyDescent="0.3">
      <c r="B240" s="45"/>
      <c r="C240" s="45"/>
      <c r="F240" s="42"/>
      <c r="G240" s="42"/>
    </row>
    <row r="241" spans="2:7" s="50" customFormat="1" x14ac:dyDescent="0.3">
      <c r="B241" s="45"/>
      <c r="C241" s="45"/>
      <c r="F241" s="42"/>
      <c r="G241" s="42"/>
    </row>
    <row r="242" spans="2:7" s="50" customFormat="1" x14ac:dyDescent="0.3">
      <c r="B242" s="45"/>
      <c r="C242" s="45"/>
      <c r="F242" s="42"/>
      <c r="G242" s="42"/>
    </row>
    <row r="243" spans="2:7" s="50" customFormat="1" x14ac:dyDescent="0.3">
      <c r="B243" s="45"/>
      <c r="C243" s="45"/>
      <c r="F243" s="42"/>
      <c r="G243" s="42"/>
    </row>
    <row r="244" spans="2:7" s="50" customFormat="1" x14ac:dyDescent="0.3">
      <c r="B244" s="45"/>
      <c r="C244" s="45"/>
      <c r="F244" s="42"/>
      <c r="G244" s="42"/>
    </row>
    <row r="245" spans="2:7" s="50" customFormat="1" x14ac:dyDescent="0.3">
      <c r="B245" s="45"/>
      <c r="C245" s="45"/>
      <c r="F245" s="42"/>
      <c r="G245" s="42"/>
    </row>
    <row r="246" spans="2:7" s="50" customFormat="1" x14ac:dyDescent="0.3">
      <c r="B246" s="45"/>
      <c r="C246" s="45"/>
      <c r="F246" s="42"/>
      <c r="G246" s="42"/>
    </row>
    <row r="247" spans="2:7" s="50" customFormat="1" x14ac:dyDescent="0.3">
      <c r="B247" s="45"/>
      <c r="C247" s="45"/>
      <c r="F247" s="42"/>
      <c r="G247" s="42"/>
    </row>
    <row r="248" spans="2:7" s="50" customFormat="1" x14ac:dyDescent="0.3">
      <c r="B248" s="45"/>
      <c r="C248" s="45"/>
      <c r="F248" s="42"/>
      <c r="G248" s="42"/>
    </row>
    <row r="249" spans="2:7" s="50" customFormat="1" x14ac:dyDescent="0.3">
      <c r="B249" s="45"/>
      <c r="C249" s="45"/>
      <c r="F249" s="42"/>
      <c r="G249" s="42"/>
    </row>
    <row r="250" spans="2:7" s="50" customFormat="1" x14ac:dyDescent="0.3">
      <c r="B250" s="45"/>
      <c r="C250" s="45"/>
      <c r="F250" s="42"/>
      <c r="G250" s="42"/>
    </row>
    <row r="251" spans="2:7" s="50" customFormat="1" x14ac:dyDescent="0.3">
      <c r="B251" s="45"/>
      <c r="C251" s="45"/>
      <c r="F251" s="42"/>
      <c r="G251" s="42"/>
    </row>
    <row r="252" spans="2:7" s="50" customFormat="1" x14ac:dyDescent="0.3">
      <c r="B252" s="45"/>
      <c r="C252" s="45"/>
      <c r="F252" s="42"/>
      <c r="G252" s="42"/>
    </row>
    <row r="253" spans="2:7" s="50" customFormat="1" x14ac:dyDescent="0.3">
      <c r="B253" s="45"/>
      <c r="C253" s="45"/>
      <c r="F253" s="42"/>
      <c r="G253" s="42"/>
    </row>
    <row r="254" spans="2:7" s="50" customFormat="1" x14ac:dyDescent="0.3">
      <c r="B254" s="45"/>
      <c r="C254" s="45"/>
      <c r="F254" s="42"/>
      <c r="G254" s="42"/>
    </row>
    <row r="255" spans="2:7" s="50" customFormat="1" x14ac:dyDescent="0.3">
      <c r="B255" s="45"/>
      <c r="C255" s="45"/>
      <c r="F255" s="42"/>
      <c r="G255" s="42"/>
    </row>
    <row r="256" spans="2:7" s="50" customFormat="1" x14ac:dyDescent="0.3">
      <c r="B256" s="45"/>
      <c r="C256" s="45"/>
      <c r="F256" s="42"/>
      <c r="G256" s="42"/>
    </row>
    <row r="257" spans="2:7" s="50" customFormat="1" x14ac:dyDescent="0.3">
      <c r="B257" s="45"/>
      <c r="C257" s="45"/>
      <c r="F257" s="42"/>
      <c r="G257" s="42"/>
    </row>
    <row r="258" spans="2:7" s="50" customFormat="1" x14ac:dyDescent="0.3">
      <c r="B258" s="45"/>
      <c r="C258" s="45"/>
      <c r="F258" s="42"/>
      <c r="G258" s="42"/>
    </row>
    <row r="259" spans="2:7" s="50" customFormat="1" x14ac:dyDescent="0.3">
      <c r="B259" s="45"/>
      <c r="C259" s="45"/>
      <c r="F259" s="42"/>
      <c r="G259" s="42"/>
    </row>
    <row r="260" spans="2:7" s="50" customFormat="1" x14ac:dyDescent="0.3">
      <c r="B260" s="45"/>
      <c r="C260" s="45"/>
      <c r="F260" s="42"/>
      <c r="G260" s="42"/>
    </row>
    <row r="261" spans="2:7" s="50" customFormat="1" x14ac:dyDescent="0.3">
      <c r="B261" s="45"/>
      <c r="C261" s="45"/>
      <c r="F261" s="42"/>
      <c r="G261" s="42"/>
    </row>
    <row r="262" spans="2:7" s="50" customFormat="1" x14ac:dyDescent="0.3">
      <c r="B262" s="45"/>
      <c r="C262" s="45"/>
      <c r="F262" s="42"/>
      <c r="G262" s="42"/>
    </row>
    <row r="263" spans="2:7" s="50" customFormat="1" x14ac:dyDescent="0.3">
      <c r="B263" s="45"/>
      <c r="C263" s="45"/>
      <c r="F263" s="42"/>
      <c r="G263" s="42"/>
    </row>
    <row r="264" spans="2:7" s="50" customFormat="1" x14ac:dyDescent="0.3">
      <c r="B264" s="45"/>
      <c r="C264" s="45"/>
      <c r="F264" s="42"/>
      <c r="G264" s="42"/>
    </row>
    <row r="265" spans="2:7" s="50" customFormat="1" x14ac:dyDescent="0.3">
      <c r="B265" s="45"/>
      <c r="C265" s="45"/>
      <c r="F265" s="42"/>
      <c r="G265" s="42"/>
    </row>
    <row r="266" spans="2:7" s="50" customFormat="1" x14ac:dyDescent="0.3">
      <c r="B266" s="45"/>
      <c r="C266" s="45"/>
      <c r="F266" s="42"/>
      <c r="G266" s="42"/>
    </row>
    <row r="267" spans="2:7" s="50" customFormat="1" x14ac:dyDescent="0.3">
      <c r="B267" s="45"/>
      <c r="C267" s="45"/>
      <c r="F267" s="42"/>
      <c r="G267" s="42"/>
    </row>
    <row r="268" spans="2:7" s="50" customFormat="1" x14ac:dyDescent="0.3">
      <c r="B268" s="45"/>
      <c r="C268" s="45"/>
      <c r="F268" s="42"/>
      <c r="G268" s="42"/>
    </row>
    <row r="269" spans="2:7" s="50" customFormat="1" x14ac:dyDescent="0.3">
      <c r="B269" s="45"/>
      <c r="C269" s="45"/>
      <c r="F269" s="42"/>
      <c r="G269" s="42"/>
    </row>
    <row r="270" spans="2:7" s="50" customFormat="1" x14ac:dyDescent="0.3">
      <c r="B270" s="45"/>
      <c r="C270" s="45"/>
      <c r="F270" s="42"/>
      <c r="G270" s="42"/>
    </row>
    <row r="271" spans="2:7" s="50" customFormat="1" x14ac:dyDescent="0.3">
      <c r="B271" s="45"/>
      <c r="C271" s="45"/>
      <c r="F271" s="42"/>
      <c r="G271" s="42"/>
    </row>
    <row r="272" spans="2:7" s="50" customFormat="1" x14ac:dyDescent="0.3">
      <c r="B272" s="45"/>
      <c r="C272" s="45"/>
      <c r="F272" s="42"/>
      <c r="G272" s="42"/>
    </row>
    <row r="273" spans="2:7" s="50" customFormat="1" x14ac:dyDescent="0.3">
      <c r="B273" s="45"/>
      <c r="C273" s="45"/>
      <c r="F273" s="42"/>
      <c r="G273" s="42"/>
    </row>
    <row r="274" spans="2:7" s="50" customFormat="1" x14ac:dyDescent="0.3">
      <c r="B274" s="45"/>
      <c r="C274" s="45"/>
      <c r="F274" s="42"/>
      <c r="G274" s="42"/>
    </row>
    <row r="275" spans="2:7" s="50" customFormat="1" x14ac:dyDescent="0.3">
      <c r="B275" s="45"/>
      <c r="C275" s="45"/>
      <c r="F275" s="42"/>
      <c r="G275" s="42"/>
    </row>
    <row r="276" spans="2:7" s="50" customFormat="1" x14ac:dyDescent="0.3">
      <c r="B276" s="45"/>
      <c r="C276" s="45"/>
      <c r="F276" s="42"/>
      <c r="G276" s="42"/>
    </row>
    <row r="277" spans="2:7" s="50" customFormat="1" x14ac:dyDescent="0.3">
      <c r="B277" s="45"/>
      <c r="C277" s="45"/>
      <c r="F277" s="42"/>
      <c r="G277" s="42"/>
    </row>
    <row r="278" spans="2:7" s="50" customFormat="1" x14ac:dyDescent="0.3">
      <c r="B278" s="45"/>
      <c r="C278" s="45"/>
      <c r="F278" s="42"/>
      <c r="G278" s="42"/>
    </row>
    <row r="279" spans="2:7" s="50" customFormat="1" x14ac:dyDescent="0.3">
      <c r="B279" s="45"/>
      <c r="C279" s="45"/>
      <c r="F279" s="42"/>
      <c r="G279" s="42"/>
    </row>
    <row r="280" spans="2:7" s="50" customFormat="1" x14ac:dyDescent="0.3">
      <c r="B280" s="45"/>
      <c r="C280" s="45"/>
      <c r="F280" s="42"/>
      <c r="G280" s="42"/>
    </row>
    <row r="281" spans="2:7" s="50" customFormat="1" x14ac:dyDescent="0.3">
      <c r="B281" s="45"/>
      <c r="C281" s="45"/>
      <c r="F281" s="42"/>
      <c r="G281" s="42"/>
    </row>
    <row r="282" spans="2:7" s="50" customFormat="1" x14ac:dyDescent="0.3">
      <c r="B282" s="45"/>
      <c r="C282" s="45"/>
      <c r="F282" s="42"/>
      <c r="G282" s="42"/>
    </row>
    <row r="283" spans="2:7" s="50" customFormat="1" x14ac:dyDescent="0.3">
      <c r="B283" s="45"/>
      <c r="C283" s="45"/>
      <c r="F283" s="42"/>
      <c r="G283" s="42"/>
    </row>
    <row r="284" spans="2:7" s="50" customFormat="1" x14ac:dyDescent="0.3">
      <c r="B284" s="45"/>
      <c r="C284" s="45"/>
      <c r="F284" s="42"/>
      <c r="G284" s="42"/>
    </row>
    <row r="285" spans="2:7" s="50" customFormat="1" x14ac:dyDescent="0.3">
      <c r="B285" s="45"/>
      <c r="C285" s="45"/>
      <c r="F285" s="42"/>
      <c r="G285" s="42"/>
    </row>
    <row r="286" spans="2:7" s="50" customFormat="1" x14ac:dyDescent="0.3">
      <c r="B286" s="45"/>
      <c r="C286" s="45"/>
      <c r="F286" s="42"/>
      <c r="G286" s="42"/>
    </row>
    <row r="287" spans="2:7" s="50" customFormat="1" x14ac:dyDescent="0.3">
      <c r="B287" s="45"/>
      <c r="C287" s="45"/>
      <c r="F287" s="42"/>
      <c r="G287" s="42"/>
    </row>
    <row r="288" spans="2:7" s="50" customFormat="1" x14ac:dyDescent="0.3">
      <c r="B288" s="45"/>
      <c r="C288" s="45"/>
      <c r="F288" s="42"/>
      <c r="G288" s="42"/>
    </row>
    <row r="289" spans="2:7" s="50" customFormat="1" x14ac:dyDescent="0.3">
      <c r="B289" s="45"/>
      <c r="C289" s="45"/>
      <c r="F289" s="42"/>
      <c r="G289" s="42"/>
    </row>
    <row r="290" spans="2:7" s="50" customFormat="1" x14ac:dyDescent="0.3">
      <c r="B290" s="45"/>
      <c r="C290" s="45"/>
      <c r="F290" s="42"/>
      <c r="G290" s="42"/>
    </row>
    <row r="291" spans="2:7" s="50" customFormat="1" x14ac:dyDescent="0.3">
      <c r="B291" s="45"/>
      <c r="C291" s="45"/>
      <c r="F291" s="42"/>
      <c r="G291" s="42"/>
    </row>
    <row r="292" spans="2:7" s="50" customFormat="1" x14ac:dyDescent="0.3">
      <c r="B292" s="45"/>
      <c r="C292" s="45"/>
      <c r="F292" s="42"/>
      <c r="G292" s="42"/>
    </row>
    <row r="293" spans="2:7" s="50" customFormat="1" x14ac:dyDescent="0.3">
      <c r="B293" s="45"/>
      <c r="C293" s="45"/>
      <c r="F293" s="42"/>
      <c r="G293" s="42"/>
    </row>
    <row r="294" spans="2:7" s="50" customFormat="1" x14ac:dyDescent="0.3">
      <c r="B294" s="45"/>
      <c r="C294" s="45"/>
      <c r="F294" s="42"/>
      <c r="G294" s="42"/>
    </row>
    <row r="295" spans="2:7" s="50" customFormat="1" x14ac:dyDescent="0.3">
      <c r="B295" s="45"/>
      <c r="C295" s="45"/>
      <c r="F295" s="42"/>
      <c r="G295" s="42"/>
    </row>
    <row r="296" spans="2:7" s="50" customFormat="1" x14ac:dyDescent="0.3">
      <c r="B296" s="45"/>
      <c r="C296" s="45"/>
      <c r="F296" s="42"/>
      <c r="G296" s="42"/>
    </row>
    <row r="297" spans="2:7" s="50" customFormat="1" x14ac:dyDescent="0.3">
      <c r="B297" s="45"/>
      <c r="C297" s="45"/>
      <c r="F297" s="42"/>
      <c r="G297" s="42"/>
    </row>
    <row r="298" spans="2:7" s="50" customFormat="1" x14ac:dyDescent="0.3">
      <c r="B298" s="45"/>
      <c r="C298" s="45"/>
      <c r="F298" s="42"/>
      <c r="G298" s="42"/>
    </row>
    <row r="299" spans="2:7" s="50" customFormat="1" x14ac:dyDescent="0.3">
      <c r="B299" s="45"/>
      <c r="C299" s="45"/>
      <c r="F299" s="42"/>
      <c r="G299" s="42"/>
    </row>
    <row r="300" spans="2:7" s="50" customFormat="1" x14ac:dyDescent="0.3">
      <c r="B300" s="45"/>
      <c r="C300" s="45"/>
      <c r="F300" s="42"/>
      <c r="G300" s="42"/>
    </row>
    <row r="301" spans="2:7" s="50" customFormat="1" x14ac:dyDescent="0.3">
      <c r="B301" s="45"/>
      <c r="C301" s="45"/>
      <c r="F301" s="42"/>
      <c r="G301" s="42"/>
    </row>
    <row r="302" spans="2:7" s="50" customFormat="1" x14ac:dyDescent="0.3">
      <c r="B302" s="45"/>
      <c r="C302" s="45"/>
      <c r="F302" s="42"/>
      <c r="G302" s="42"/>
    </row>
    <row r="303" spans="2:7" s="50" customFormat="1" x14ac:dyDescent="0.3">
      <c r="B303" s="45"/>
      <c r="C303" s="45"/>
      <c r="F303" s="42"/>
      <c r="G303" s="42"/>
    </row>
    <row r="304" spans="2:7" s="50" customFormat="1" x14ac:dyDescent="0.3">
      <c r="B304" s="45"/>
      <c r="C304" s="45"/>
      <c r="F304" s="42"/>
      <c r="G304" s="42"/>
    </row>
    <row r="305" spans="2:7" s="50" customFormat="1" x14ac:dyDescent="0.3">
      <c r="B305" s="45"/>
      <c r="C305" s="45"/>
      <c r="F305" s="42"/>
      <c r="G305" s="42"/>
    </row>
    <row r="306" spans="2:7" s="50" customFormat="1" x14ac:dyDescent="0.3">
      <c r="B306" s="45"/>
      <c r="C306" s="45"/>
      <c r="F306" s="42"/>
      <c r="G306" s="42"/>
    </row>
    <row r="307" spans="2:7" s="50" customFormat="1" x14ac:dyDescent="0.3">
      <c r="B307" s="45"/>
      <c r="C307" s="45"/>
      <c r="F307" s="42"/>
      <c r="G307" s="42"/>
    </row>
    <row r="308" spans="2:7" s="50" customFormat="1" x14ac:dyDescent="0.3">
      <c r="B308" s="45"/>
      <c r="C308" s="45"/>
      <c r="F308" s="42"/>
      <c r="G308" s="42"/>
    </row>
    <row r="309" spans="2:7" s="50" customFormat="1" x14ac:dyDescent="0.3">
      <c r="B309" s="45"/>
      <c r="C309" s="45"/>
      <c r="F309" s="42"/>
      <c r="G309" s="42"/>
    </row>
    <row r="310" spans="2:7" s="50" customFormat="1" x14ac:dyDescent="0.3">
      <c r="B310" s="45"/>
      <c r="C310" s="45"/>
      <c r="F310" s="42"/>
      <c r="G310" s="42"/>
    </row>
    <row r="311" spans="2:7" s="50" customFormat="1" x14ac:dyDescent="0.3">
      <c r="B311" s="45"/>
      <c r="C311" s="45"/>
      <c r="F311" s="42"/>
      <c r="G311" s="42"/>
    </row>
    <row r="312" spans="2:7" s="50" customFormat="1" x14ac:dyDescent="0.3">
      <c r="B312" s="45"/>
      <c r="C312" s="45"/>
      <c r="F312" s="42"/>
      <c r="G312" s="42"/>
    </row>
    <row r="313" spans="2:7" s="50" customFormat="1" x14ac:dyDescent="0.3">
      <c r="B313" s="45"/>
      <c r="C313" s="45"/>
      <c r="F313" s="42"/>
      <c r="G313" s="42"/>
    </row>
    <row r="314" spans="2:7" s="50" customFormat="1" x14ac:dyDescent="0.3">
      <c r="B314" s="45"/>
      <c r="C314" s="45"/>
      <c r="F314" s="42"/>
      <c r="G314" s="42"/>
    </row>
    <row r="315" spans="2:7" s="50" customFormat="1" x14ac:dyDescent="0.3">
      <c r="B315" s="45"/>
      <c r="C315" s="45"/>
      <c r="F315" s="42"/>
      <c r="G315" s="42"/>
    </row>
    <row r="316" spans="2:7" s="50" customFormat="1" x14ac:dyDescent="0.3">
      <c r="B316" s="45"/>
      <c r="C316" s="45"/>
      <c r="F316" s="42"/>
      <c r="G316" s="42"/>
    </row>
    <row r="317" spans="2:7" s="50" customFormat="1" x14ac:dyDescent="0.3">
      <c r="B317" s="45"/>
      <c r="C317" s="45"/>
      <c r="F317" s="42"/>
      <c r="G317" s="42"/>
    </row>
    <row r="318" spans="2:7" s="50" customFormat="1" x14ac:dyDescent="0.3">
      <c r="B318" s="45"/>
      <c r="C318" s="45"/>
      <c r="F318" s="42"/>
      <c r="G318" s="42"/>
    </row>
    <row r="319" spans="2:7" s="50" customFormat="1" x14ac:dyDescent="0.3">
      <c r="B319" s="45"/>
      <c r="C319" s="45"/>
      <c r="F319" s="42"/>
      <c r="G319" s="42"/>
    </row>
    <row r="320" spans="2:7" s="50" customFormat="1" x14ac:dyDescent="0.3">
      <c r="B320" s="45"/>
      <c r="C320" s="45"/>
      <c r="F320" s="42"/>
      <c r="G320" s="42"/>
    </row>
    <row r="321" spans="2:7" s="50" customFormat="1" x14ac:dyDescent="0.3">
      <c r="B321" s="45"/>
      <c r="C321" s="45"/>
      <c r="F321" s="42"/>
      <c r="G321" s="42"/>
    </row>
    <row r="322" spans="2:7" s="50" customFormat="1" x14ac:dyDescent="0.3">
      <c r="B322" s="45"/>
      <c r="C322" s="45"/>
      <c r="F322" s="42"/>
      <c r="G322" s="42"/>
    </row>
    <row r="323" spans="2:7" s="50" customFormat="1" x14ac:dyDescent="0.3">
      <c r="B323" s="45"/>
      <c r="C323" s="45"/>
      <c r="F323" s="42"/>
      <c r="G323" s="42"/>
    </row>
    <row r="324" spans="2:7" s="50" customFormat="1" x14ac:dyDescent="0.3">
      <c r="B324" s="45"/>
      <c r="C324" s="45"/>
      <c r="F324" s="42"/>
      <c r="G324" s="42"/>
    </row>
    <row r="325" spans="2:7" s="50" customFormat="1" x14ac:dyDescent="0.3">
      <c r="B325" s="45"/>
      <c r="C325" s="45"/>
      <c r="F325" s="42"/>
      <c r="G325" s="42"/>
    </row>
    <row r="326" spans="2:7" s="50" customFormat="1" x14ac:dyDescent="0.3">
      <c r="B326" s="45"/>
      <c r="C326" s="45"/>
      <c r="F326" s="42"/>
      <c r="G326" s="42"/>
    </row>
    <row r="327" spans="2:7" s="50" customFormat="1" x14ac:dyDescent="0.3">
      <c r="B327" s="45"/>
      <c r="C327" s="45"/>
      <c r="F327" s="42"/>
      <c r="G327" s="42"/>
    </row>
    <row r="328" spans="2:7" s="50" customFormat="1" x14ac:dyDescent="0.3">
      <c r="B328" s="45"/>
      <c r="C328" s="45"/>
      <c r="F328" s="42"/>
      <c r="G328" s="42"/>
    </row>
    <row r="329" spans="2:7" s="50" customFormat="1" x14ac:dyDescent="0.3">
      <c r="B329" s="45"/>
      <c r="C329" s="45"/>
      <c r="F329" s="42"/>
      <c r="G329" s="42"/>
    </row>
    <row r="330" spans="2:7" s="50" customFormat="1" x14ac:dyDescent="0.3">
      <c r="B330" s="45"/>
      <c r="C330" s="45"/>
      <c r="F330" s="42"/>
      <c r="G330" s="42"/>
    </row>
    <row r="331" spans="2:7" s="50" customFormat="1" x14ac:dyDescent="0.3">
      <c r="B331" s="45"/>
      <c r="C331" s="45"/>
      <c r="F331" s="42"/>
      <c r="G331" s="42"/>
    </row>
    <row r="332" spans="2:7" s="50" customFormat="1" x14ac:dyDescent="0.3">
      <c r="B332" s="45"/>
      <c r="C332" s="45"/>
      <c r="F332" s="42"/>
      <c r="G332" s="42"/>
    </row>
    <row r="333" spans="2:7" s="50" customFormat="1" x14ac:dyDescent="0.3">
      <c r="B333" s="45"/>
      <c r="C333" s="45"/>
      <c r="F333" s="42"/>
      <c r="G333" s="42"/>
    </row>
    <row r="334" spans="2:7" s="50" customFormat="1" x14ac:dyDescent="0.3">
      <c r="B334" s="45"/>
      <c r="C334" s="45"/>
      <c r="F334" s="42"/>
      <c r="G334" s="42"/>
    </row>
    <row r="335" spans="2:7" s="50" customFormat="1" x14ac:dyDescent="0.3">
      <c r="B335" s="45"/>
      <c r="C335" s="45"/>
      <c r="F335" s="42"/>
      <c r="G335" s="42"/>
    </row>
    <row r="336" spans="2:7" s="50" customFormat="1" x14ac:dyDescent="0.3">
      <c r="B336" s="45"/>
      <c r="C336" s="45"/>
      <c r="F336" s="42"/>
      <c r="G336" s="42"/>
    </row>
    <row r="337" spans="2:7" s="50" customFormat="1" x14ac:dyDescent="0.3">
      <c r="B337" s="45"/>
      <c r="C337" s="45"/>
      <c r="F337" s="42"/>
      <c r="G337" s="42"/>
    </row>
    <row r="338" spans="2:7" s="50" customFormat="1" x14ac:dyDescent="0.3">
      <c r="B338" s="45"/>
      <c r="C338" s="45"/>
      <c r="F338" s="42"/>
      <c r="G338" s="42"/>
    </row>
    <row r="339" spans="2:7" s="50" customFormat="1" x14ac:dyDescent="0.3">
      <c r="B339" s="45"/>
      <c r="C339" s="45"/>
      <c r="F339" s="42"/>
      <c r="G339" s="42"/>
    </row>
    <row r="340" spans="2:7" s="50" customFormat="1" x14ac:dyDescent="0.3">
      <c r="B340" s="45"/>
      <c r="C340" s="45"/>
      <c r="F340" s="42"/>
      <c r="G340" s="42"/>
    </row>
    <row r="341" spans="2:7" s="50" customFormat="1" x14ac:dyDescent="0.3">
      <c r="B341" s="45"/>
      <c r="C341" s="45"/>
      <c r="F341" s="42"/>
      <c r="G341" s="42"/>
    </row>
    <row r="342" spans="2:7" s="50" customFormat="1" x14ac:dyDescent="0.3">
      <c r="B342" s="45"/>
      <c r="C342" s="45"/>
      <c r="F342" s="42"/>
      <c r="G342" s="42"/>
    </row>
    <row r="343" spans="2:7" s="50" customFormat="1" x14ac:dyDescent="0.3">
      <c r="B343" s="45"/>
      <c r="C343" s="45"/>
      <c r="F343" s="42"/>
      <c r="G343" s="42"/>
    </row>
    <row r="344" spans="2:7" s="50" customFormat="1" x14ac:dyDescent="0.3">
      <c r="B344" s="45"/>
      <c r="C344" s="45"/>
      <c r="F344" s="42"/>
      <c r="G344" s="42"/>
    </row>
    <row r="345" spans="2:7" s="50" customFormat="1" x14ac:dyDescent="0.3">
      <c r="B345" s="45"/>
      <c r="C345" s="45"/>
      <c r="F345" s="42"/>
      <c r="G345" s="42"/>
    </row>
    <row r="346" spans="2:7" s="50" customFormat="1" x14ac:dyDescent="0.3">
      <c r="B346" s="45"/>
      <c r="C346" s="45"/>
      <c r="F346" s="42"/>
      <c r="G346" s="42"/>
    </row>
    <row r="347" spans="2:7" s="50" customFormat="1" x14ac:dyDescent="0.3">
      <c r="B347" s="45"/>
      <c r="C347" s="45"/>
      <c r="F347" s="42"/>
      <c r="G347" s="42"/>
    </row>
    <row r="348" spans="2:7" s="50" customFormat="1" x14ac:dyDescent="0.3">
      <c r="B348" s="45"/>
      <c r="C348" s="45"/>
      <c r="F348" s="42"/>
      <c r="G348" s="42"/>
    </row>
    <row r="349" spans="2:7" s="50" customFormat="1" x14ac:dyDescent="0.3">
      <c r="B349" s="45"/>
      <c r="C349" s="45"/>
      <c r="F349" s="42"/>
      <c r="G349" s="42"/>
    </row>
    <row r="350" spans="2:7" s="50" customFormat="1" x14ac:dyDescent="0.3">
      <c r="B350" s="45"/>
      <c r="C350" s="45"/>
      <c r="F350" s="42"/>
      <c r="G350" s="42"/>
    </row>
    <row r="351" spans="2:7" s="50" customFormat="1" x14ac:dyDescent="0.3">
      <c r="B351" s="45"/>
      <c r="C351" s="45"/>
      <c r="F351" s="42"/>
      <c r="G351" s="42"/>
    </row>
    <row r="352" spans="2:7" s="50" customFormat="1" x14ac:dyDescent="0.3">
      <c r="B352" s="45"/>
      <c r="C352" s="45"/>
      <c r="F352" s="42"/>
      <c r="G352" s="42"/>
    </row>
    <row r="353" spans="2:7" s="50" customFormat="1" x14ac:dyDescent="0.3">
      <c r="B353" s="45"/>
      <c r="C353" s="45"/>
      <c r="F353" s="42"/>
      <c r="G353" s="42"/>
    </row>
    <row r="354" spans="2:7" s="50" customFormat="1" x14ac:dyDescent="0.3">
      <c r="B354" s="45"/>
      <c r="C354" s="45"/>
      <c r="F354" s="42"/>
      <c r="G354" s="42"/>
    </row>
    <row r="355" spans="2:7" s="50" customFormat="1" x14ac:dyDescent="0.3">
      <c r="B355" s="45"/>
      <c r="C355" s="45"/>
      <c r="F355" s="42"/>
      <c r="G355" s="42"/>
    </row>
    <row r="356" spans="2:7" s="50" customFormat="1" x14ac:dyDescent="0.3">
      <c r="B356" s="45"/>
      <c r="C356" s="45"/>
      <c r="F356" s="42"/>
      <c r="G356" s="42"/>
    </row>
    <row r="357" spans="2:7" s="50" customFormat="1" x14ac:dyDescent="0.3">
      <c r="B357" s="45"/>
      <c r="C357" s="45"/>
      <c r="F357" s="42"/>
      <c r="G357" s="42"/>
    </row>
    <row r="358" spans="2:7" s="50" customFormat="1" x14ac:dyDescent="0.3">
      <c r="B358" s="45"/>
      <c r="C358" s="45"/>
      <c r="F358" s="42"/>
      <c r="G358" s="42"/>
    </row>
    <row r="359" spans="2:7" s="50" customFormat="1" x14ac:dyDescent="0.3">
      <c r="B359" s="45"/>
      <c r="C359" s="45"/>
      <c r="F359" s="42"/>
      <c r="G359" s="42"/>
    </row>
    <row r="360" spans="2:7" s="50" customFormat="1" x14ac:dyDescent="0.3">
      <c r="B360" s="45"/>
      <c r="C360" s="45"/>
      <c r="F360" s="42"/>
      <c r="G360" s="42"/>
    </row>
    <row r="361" spans="2:7" s="50" customFormat="1" x14ac:dyDescent="0.3">
      <c r="B361" s="45"/>
      <c r="C361" s="45"/>
      <c r="F361" s="42"/>
      <c r="G361" s="42"/>
    </row>
    <row r="362" spans="2:7" s="50" customFormat="1" x14ac:dyDescent="0.3">
      <c r="B362" s="45"/>
      <c r="C362" s="45"/>
      <c r="F362" s="42"/>
      <c r="G362" s="42"/>
    </row>
    <row r="363" spans="2:7" s="50" customFormat="1" x14ac:dyDescent="0.3">
      <c r="B363" s="45"/>
      <c r="C363" s="45"/>
      <c r="F363" s="42"/>
      <c r="G363" s="42"/>
    </row>
    <row r="364" spans="2:7" s="50" customFormat="1" x14ac:dyDescent="0.3">
      <c r="B364" s="45"/>
      <c r="C364" s="45"/>
      <c r="F364" s="42"/>
      <c r="G364" s="42"/>
    </row>
    <row r="365" spans="2:7" s="50" customFormat="1" x14ac:dyDescent="0.3">
      <c r="B365" s="45"/>
      <c r="C365" s="45"/>
      <c r="F365" s="42"/>
      <c r="G365" s="42"/>
    </row>
    <row r="366" spans="2:7" s="50" customFormat="1" x14ac:dyDescent="0.3">
      <c r="B366" s="45"/>
      <c r="C366" s="45"/>
      <c r="F366" s="42"/>
      <c r="G366" s="42"/>
    </row>
    <row r="367" spans="2:7" s="50" customFormat="1" x14ac:dyDescent="0.3">
      <c r="B367" s="45"/>
      <c r="C367" s="45"/>
      <c r="F367" s="42"/>
      <c r="G367" s="42"/>
    </row>
    <row r="368" spans="2:7" s="50" customFormat="1" x14ac:dyDescent="0.3">
      <c r="B368" s="45"/>
      <c r="C368" s="45"/>
      <c r="F368" s="42"/>
      <c r="G368" s="42"/>
    </row>
    <row r="369" spans="2:7" s="50" customFormat="1" x14ac:dyDescent="0.3">
      <c r="B369" s="45"/>
      <c r="C369" s="45"/>
      <c r="F369" s="42"/>
      <c r="G369" s="42"/>
    </row>
    <row r="370" spans="2:7" s="50" customFormat="1" x14ac:dyDescent="0.3">
      <c r="B370" s="45"/>
      <c r="C370" s="45"/>
      <c r="F370" s="42"/>
      <c r="G370" s="42"/>
    </row>
    <row r="371" spans="2:7" s="50" customFormat="1" x14ac:dyDescent="0.3">
      <c r="B371" s="45"/>
      <c r="C371" s="45"/>
      <c r="F371" s="42"/>
      <c r="G371" s="42"/>
    </row>
    <row r="372" spans="2:7" s="50" customFormat="1" x14ac:dyDescent="0.3">
      <c r="B372" s="45"/>
      <c r="C372" s="45"/>
      <c r="F372" s="42"/>
      <c r="G372" s="42"/>
    </row>
    <row r="373" spans="2:7" s="50" customFormat="1" x14ac:dyDescent="0.3">
      <c r="B373" s="45"/>
      <c r="C373" s="45"/>
      <c r="F373" s="42"/>
      <c r="G373" s="42"/>
    </row>
    <row r="374" spans="2:7" s="50" customFormat="1" x14ac:dyDescent="0.3">
      <c r="B374" s="45"/>
      <c r="C374" s="45"/>
      <c r="F374" s="42"/>
      <c r="G374" s="42"/>
    </row>
    <row r="375" spans="2:7" s="50" customFormat="1" x14ac:dyDescent="0.3">
      <c r="B375" s="45"/>
      <c r="C375" s="45"/>
      <c r="F375" s="42"/>
      <c r="G375" s="42"/>
    </row>
    <row r="376" spans="2:7" s="50" customFormat="1" x14ac:dyDescent="0.3">
      <c r="B376" s="45"/>
      <c r="C376" s="45"/>
      <c r="F376" s="42"/>
      <c r="G376" s="42"/>
    </row>
    <row r="377" spans="2:7" s="50" customFormat="1" x14ac:dyDescent="0.3">
      <c r="B377" s="45"/>
      <c r="C377" s="45"/>
      <c r="F377" s="42"/>
      <c r="G377" s="42"/>
    </row>
    <row r="378" spans="2:7" s="50" customFormat="1" x14ac:dyDescent="0.3">
      <c r="B378" s="45"/>
      <c r="C378" s="45"/>
      <c r="F378" s="42"/>
      <c r="G378" s="42"/>
    </row>
    <row r="379" spans="2:7" s="50" customFormat="1" x14ac:dyDescent="0.3">
      <c r="B379" s="45"/>
      <c r="C379" s="45"/>
      <c r="F379" s="42"/>
      <c r="G379" s="42"/>
    </row>
    <row r="380" spans="2:7" s="50" customFormat="1" x14ac:dyDescent="0.3">
      <c r="B380" s="45"/>
      <c r="C380" s="45"/>
      <c r="F380" s="42"/>
      <c r="G380" s="42"/>
    </row>
    <row r="381" spans="2:7" s="50" customFormat="1" x14ac:dyDescent="0.3">
      <c r="B381" s="45"/>
      <c r="C381" s="45"/>
      <c r="F381" s="42"/>
      <c r="G381" s="42"/>
    </row>
    <row r="382" spans="2:7" s="50" customFormat="1" x14ac:dyDescent="0.3">
      <c r="B382" s="45"/>
      <c r="C382" s="45"/>
      <c r="F382" s="42"/>
      <c r="G382" s="42"/>
    </row>
    <row r="383" spans="2:7" s="50" customFormat="1" x14ac:dyDescent="0.3">
      <c r="B383" s="45"/>
      <c r="C383" s="45"/>
      <c r="F383" s="42"/>
      <c r="G383" s="42"/>
    </row>
    <row r="384" spans="2:7" s="50" customFormat="1" x14ac:dyDescent="0.3">
      <c r="B384" s="45"/>
      <c r="C384" s="45"/>
      <c r="F384" s="42"/>
      <c r="G384" s="42"/>
    </row>
    <row r="385" spans="2:7" s="50" customFormat="1" x14ac:dyDescent="0.3">
      <c r="B385" s="45"/>
      <c r="C385" s="45"/>
      <c r="F385" s="42"/>
      <c r="G385" s="42"/>
    </row>
    <row r="386" spans="2:7" s="50" customFormat="1" x14ac:dyDescent="0.3">
      <c r="B386" s="45"/>
      <c r="C386" s="45"/>
      <c r="F386" s="42"/>
      <c r="G386" s="42"/>
    </row>
    <row r="387" spans="2:7" s="50" customFormat="1" x14ac:dyDescent="0.3">
      <c r="B387" s="45"/>
      <c r="C387" s="45"/>
      <c r="F387" s="42"/>
      <c r="G387" s="42"/>
    </row>
    <row r="388" spans="2:7" s="50" customFormat="1" x14ac:dyDescent="0.3">
      <c r="B388" s="45"/>
      <c r="C388" s="45"/>
      <c r="F388" s="42"/>
      <c r="G388" s="42"/>
    </row>
    <row r="389" spans="2:7" s="50" customFormat="1" x14ac:dyDescent="0.3">
      <c r="B389" s="45"/>
      <c r="C389" s="45"/>
      <c r="F389" s="42"/>
      <c r="G389" s="42"/>
    </row>
    <row r="390" spans="2:7" s="50" customFormat="1" x14ac:dyDescent="0.3">
      <c r="B390" s="45"/>
      <c r="C390" s="45"/>
      <c r="F390" s="42"/>
      <c r="G390" s="42"/>
    </row>
    <row r="391" spans="2:7" s="50" customFormat="1" x14ac:dyDescent="0.3">
      <c r="B391" s="45"/>
      <c r="C391" s="45"/>
      <c r="F391" s="42"/>
      <c r="G391" s="42"/>
    </row>
    <row r="392" spans="2:7" s="50" customFormat="1" x14ac:dyDescent="0.3">
      <c r="B392" s="45"/>
      <c r="C392" s="45"/>
      <c r="F392" s="42"/>
      <c r="G392" s="42"/>
    </row>
    <row r="393" spans="2:7" s="50" customFormat="1" x14ac:dyDescent="0.3">
      <c r="B393" s="45"/>
      <c r="C393" s="45"/>
      <c r="F393" s="42"/>
      <c r="G393" s="42"/>
    </row>
    <row r="394" spans="2:7" s="50" customFormat="1" x14ac:dyDescent="0.3">
      <c r="B394" s="45"/>
      <c r="C394" s="45"/>
      <c r="F394" s="42"/>
      <c r="G394" s="42"/>
    </row>
    <row r="395" spans="2:7" s="50" customFormat="1" x14ac:dyDescent="0.3">
      <c r="B395" s="45"/>
      <c r="C395" s="45"/>
      <c r="F395" s="42"/>
      <c r="G395" s="42"/>
    </row>
    <row r="396" spans="2:7" s="50" customFormat="1" x14ac:dyDescent="0.3">
      <c r="B396" s="45"/>
      <c r="C396" s="45"/>
      <c r="F396" s="42"/>
      <c r="G396" s="42"/>
    </row>
    <row r="397" spans="2:7" s="50" customFormat="1" x14ac:dyDescent="0.3">
      <c r="B397" s="45"/>
      <c r="C397" s="45"/>
      <c r="F397" s="42"/>
      <c r="G397" s="42"/>
    </row>
    <row r="398" spans="2:7" s="50" customFormat="1" x14ac:dyDescent="0.3">
      <c r="B398" s="45"/>
      <c r="C398" s="45"/>
      <c r="F398" s="42"/>
      <c r="G398" s="42"/>
    </row>
    <row r="399" spans="2:7" s="50" customFormat="1" x14ac:dyDescent="0.3">
      <c r="B399" s="45"/>
      <c r="C399" s="45"/>
      <c r="F399" s="42"/>
      <c r="G399" s="42"/>
    </row>
    <row r="400" spans="2:7" s="50" customFormat="1" x14ac:dyDescent="0.3">
      <c r="B400" s="45"/>
      <c r="C400" s="45"/>
      <c r="F400" s="42"/>
      <c r="G400" s="42"/>
    </row>
    <row r="401" spans="2:7" s="50" customFormat="1" x14ac:dyDescent="0.3">
      <c r="B401" s="45"/>
      <c r="C401" s="45"/>
      <c r="F401" s="42"/>
      <c r="G401" s="42"/>
    </row>
    <row r="402" spans="2:7" s="50" customFormat="1" x14ac:dyDescent="0.3">
      <c r="B402" s="45"/>
      <c r="C402" s="45"/>
      <c r="F402" s="42"/>
      <c r="G402" s="42"/>
    </row>
    <row r="403" spans="2:7" s="50" customFormat="1" x14ac:dyDescent="0.3">
      <c r="B403" s="45"/>
      <c r="C403" s="45"/>
      <c r="F403" s="42"/>
      <c r="G403" s="42"/>
    </row>
    <row r="404" spans="2:7" s="50" customFormat="1" x14ac:dyDescent="0.3">
      <c r="B404" s="45"/>
      <c r="C404" s="45"/>
      <c r="F404" s="42"/>
      <c r="G404" s="42"/>
    </row>
    <row r="405" spans="2:7" s="50" customFormat="1" x14ac:dyDescent="0.3">
      <c r="B405" s="45"/>
      <c r="C405" s="45"/>
      <c r="F405" s="42"/>
      <c r="G405" s="42"/>
    </row>
    <row r="406" spans="2:7" s="50" customFormat="1" x14ac:dyDescent="0.3">
      <c r="B406" s="45"/>
      <c r="C406" s="45"/>
      <c r="F406" s="42"/>
      <c r="G406" s="42"/>
    </row>
    <row r="407" spans="2:7" s="50" customFormat="1" x14ac:dyDescent="0.3">
      <c r="B407" s="45"/>
      <c r="C407" s="45"/>
      <c r="F407" s="42"/>
      <c r="G407" s="42"/>
    </row>
    <row r="408" spans="2:7" s="50" customFormat="1" x14ac:dyDescent="0.3">
      <c r="B408" s="45"/>
      <c r="C408" s="45"/>
      <c r="F408" s="42"/>
      <c r="G408" s="42"/>
    </row>
    <row r="409" spans="2:7" s="50" customFormat="1" x14ac:dyDescent="0.3">
      <c r="B409" s="45"/>
      <c r="C409" s="45"/>
      <c r="F409" s="42"/>
      <c r="G409" s="42"/>
    </row>
    <row r="410" spans="2:7" s="50" customFormat="1" x14ac:dyDescent="0.3">
      <c r="B410" s="45"/>
      <c r="C410" s="45"/>
      <c r="F410" s="42"/>
      <c r="G410" s="42"/>
    </row>
    <row r="411" spans="2:7" s="50" customFormat="1" x14ac:dyDescent="0.3">
      <c r="B411" s="45"/>
      <c r="C411" s="45"/>
      <c r="F411" s="42"/>
      <c r="G411" s="42"/>
    </row>
    <row r="412" spans="2:7" s="50" customFormat="1" x14ac:dyDescent="0.3">
      <c r="B412" s="45"/>
      <c r="C412" s="45"/>
      <c r="F412" s="42"/>
      <c r="G412" s="42"/>
    </row>
    <row r="413" spans="2:7" s="50" customFormat="1" x14ac:dyDescent="0.3">
      <c r="B413" s="45"/>
      <c r="C413" s="45"/>
      <c r="F413" s="42"/>
      <c r="G413" s="42"/>
    </row>
    <row r="414" spans="2:7" s="50" customFormat="1" x14ac:dyDescent="0.3">
      <c r="B414" s="45"/>
      <c r="C414" s="45"/>
      <c r="F414" s="42"/>
      <c r="G414" s="42"/>
    </row>
    <row r="415" spans="2:7" s="50" customFormat="1" x14ac:dyDescent="0.3">
      <c r="B415" s="45"/>
      <c r="C415" s="45"/>
      <c r="F415" s="42"/>
      <c r="G415" s="42"/>
    </row>
    <row r="416" spans="2:7" s="50" customFormat="1" x14ac:dyDescent="0.3">
      <c r="B416" s="45"/>
      <c r="C416" s="45"/>
      <c r="F416" s="42"/>
      <c r="G416" s="42"/>
    </row>
    <row r="417" spans="2:7" s="50" customFormat="1" x14ac:dyDescent="0.3">
      <c r="B417" s="45"/>
      <c r="C417" s="45"/>
      <c r="F417" s="42"/>
      <c r="G417" s="42"/>
    </row>
    <row r="418" spans="2:7" s="50" customFormat="1" x14ac:dyDescent="0.3">
      <c r="B418" s="45"/>
      <c r="C418" s="45"/>
      <c r="F418" s="42"/>
      <c r="G418" s="42"/>
    </row>
    <row r="419" spans="2:7" s="50" customFormat="1" x14ac:dyDescent="0.3">
      <c r="B419" s="45"/>
      <c r="C419" s="45"/>
      <c r="F419" s="42"/>
      <c r="G419" s="42"/>
    </row>
    <row r="420" spans="2:7" s="50" customFormat="1" x14ac:dyDescent="0.3">
      <c r="B420" s="45"/>
      <c r="C420" s="45"/>
      <c r="F420" s="42"/>
      <c r="G420" s="42"/>
    </row>
    <row r="421" spans="2:7" s="50" customFormat="1" x14ac:dyDescent="0.3">
      <c r="B421" s="45"/>
      <c r="C421" s="45"/>
      <c r="F421" s="42"/>
      <c r="G421" s="42"/>
    </row>
    <row r="422" spans="2:7" s="50" customFormat="1" x14ac:dyDescent="0.3">
      <c r="B422" s="45"/>
      <c r="C422" s="45"/>
      <c r="F422" s="42"/>
      <c r="G422" s="42"/>
    </row>
    <row r="423" spans="2:7" s="50" customFormat="1" x14ac:dyDescent="0.3">
      <c r="B423" s="45"/>
      <c r="C423" s="45"/>
      <c r="F423" s="42"/>
      <c r="G423" s="42"/>
    </row>
    <row r="424" spans="2:7" s="50" customFormat="1" x14ac:dyDescent="0.3">
      <c r="B424" s="45"/>
      <c r="C424" s="45"/>
      <c r="F424" s="42"/>
      <c r="G424" s="42"/>
    </row>
    <row r="425" spans="2:7" s="50" customFormat="1" x14ac:dyDescent="0.3">
      <c r="B425" s="45"/>
      <c r="C425" s="45"/>
      <c r="F425" s="42"/>
      <c r="G425" s="42"/>
    </row>
    <row r="426" spans="2:7" s="50" customFormat="1" x14ac:dyDescent="0.3">
      <c r="B426" s="45"/>
      <c r="C426" s="45"/>
      <c r="F426" s="42"/>
      <c r="G426" s="42"/>
    </row>
    <row r="427" spans="2:7" s="50" customFormat="1" x14ac:dyDescent="0.3">
      <c r="B427" s="45"/>
      <c r="C427" s="45"/>
      <c r="F427" s="42"/>
      <c r="G427" s="42"/>
    </row>
    <row r="428" spans="2:7" s="50" customFormat="1" x14ac:dyDescent="0.3">
      <c r="B428" s="45"/>
      <c r="C428" s="45"/>
      <c r="F428" s="42"/>
      <c r="G428" s="42"/>
    </row>
    <row r="429" spans="2:7" s="50" customFormat="1" x14ac:dyDescent="0.3">
      <c r="B429" s="45"/>
      <c r="C429" s="45"/>
      <c r="F429" s="42"/>
      <c r="G429" s="42"/>
    </row>
    <row r="430" spans="2:7" s="50" customFormat="1" x14ac:dyDescent="0.3">
      <c r="B430" s="45"/>
      <c r="C430" s="45"/>
      <c r="F430" s="42"/>
      <c r="G430" s="42"/>
    </row>
    <row r="431" spans="2:7" s="50" customFormat="1" x14ac:dyDescent="0.3">
      <c r="B431" s="45"/>
      <c r="C431" s="45"/>
      <c r="F431" s="42"/>
      <c r="G431" s="42"/>
    </row>
    <row r="432" spans="2:7" s="50" customFormat="1" x14ac:dyDescent="0.3">
      <c r="B432" s="45"/>
      <c r="C432" s="45"/>
      <c r="F432" s="42"/>
      <c r="G432" s="42"/>
    </row>
    <row r="433" spans="2:7" s="50" customFormat="1" x14ac:dyDescent="0.3">
      <c r="B433" s="45"/>
      <c r="C433" s="45"/>
      <c r="F433" s="42"/>
      <c r="G433" s="42"/>
    </row>
    <row r="434" spans="2:7" s="50" customFormat="1" x14ac:dyDescent="0.3">
      <c r="B434" s="45"/>
      <c r="C434" s="45"/>
      <c r="F434" s="42"/>
      <c r="G434" s="42"/>
    </row>
    <row r="435" spans="2:7" s="50" customFormat="1" x14ac:dyDescent="0.3">
      <c r="B435" s="45"/>
      <c r="C435" s="45"/>
      <c r="F435" s="42"/>
      <c r="G435" s="42"/>
    </row>
    <row r="436" spans="2:7" s="50" customFormat="1" x14ac:dyDescent="0.3">
      <c r="B436" s="45"/>
      <c r="C436" s="45"/>
      <c r="F436" s="42"/>
      <c r="G436" s="42"/>
    </row>
    <row r="437" spans="2:7" s="50" customFormat="1" x14ac:dyDescent="0.3">
      <c r="B437" s="45"/>
      <c r="C437" s="45"/>
      <c r="F437" s="42"/>
      <c r="G437" s="42"/>
    </row>
    <row r="438" spans="2:7" s="50" customFormat="1" x14ac:dyDescent="0.3">
      <c r="B438" s="45"/>
      <c r="C438" s="45"/>
      <c r="F438" s="42"/>
      <c r="G438" s="42"/>
    </row>
    <row r="439" spans="2:7" s="50" customFormat="1" x14ac:dyDescent="0.3">
      <c r="B439" s="45"/>
      <c r="C439" s="45"/>
      <c r="F439" s="42"/>
      <c r="G439" s="42"/>
    </row>
    <row r="440" spans="2:7" s="50" customFormat="1" x14ac:dyDescent="0.3">
      <c r="B440" s="45"/>
      <c r="C440" s="45"/>
      <c r="F440" s="42"/>
      <c r="G440" s="42"/>
    </row>
    <row r="441" spans="2:7" s="50" customFormat="1" x14ac:dyDescent="0.3">
      <c r="B441" s="45"/>
      <c r="C441" s="45"/>
      <c r="F441" s="42"/>
      <c r="G441" s="42"/>
    </row>
    <row r="442" spans="2:7" s="50" customFormat="1" x14ac:dyDescent="0.3">
      <c r="B442" s="45"/>
      <c r="C442" s="45"/>
      <c r="F442" s="42"/>
      <c r="G442" s="42"/>
    </row>
    <row r="443" spans="2:7" s="50" customFormat="1" x14ac:dyDescent="0.3">
      <c r="B443" s="45"/>
      <c r="C443" s="45"/>
      <c r="F443" s="42"/>
      <c r="G443" s="42"/>
    </row>
    <row r="444" spans="2:7" s="50" customFormat="1" x14ac:dyDescent="0.3">
      <c r="B444" s="45"/>
      <c r="C444" s="45"/>
      <c r="F444" s="42"/>
      <c r="G444" s="42"/>
    </row>
    <row r="445" spans="2:7" s="50" customFormat="1" x14ac:dyDescent="0.3">
      <c r="B445" s="45"/>
      <c r="C445" s="45"/>
      <c r="F445" s="42"/>
      <c r="G445" s="42"/>
    </row>
    <row r="446" spans="2:7" s="50" customFormat="1" x14ac:dyDescent="0.3">
      <c r="B446" s="45"/>
      <c r="C446" s="45"/>
      <c r="F446" s="42"/>
      <c r="G446" s="42"/>
    </row>
    <row r="447" spans="2:7" s="50" customFormat="1" x14ac:dyDescent="0.3">
      <c r="B447" s="45"/>
      <c r="C447" s="45"/>
      <c r="F447" s="42"/>
      <c r="G447" s="42"/>
    </row>
    <row r="448" spans="2:7" s="50" customFormat="1" x14ac:dyDescent="0.3">
      <c r="B448" s="45"/>
      <c r="C448" s="45"/>
      <c r="F448" s="42"/>
      <c r="G448" s="42"/>
    </row>
    <row r="449" spans="2:7" s="50" customFormat="1" x14ac:dyDescent="0.3">
      <c r="B449" s="45"/>
      <c r="C449" s="45"/>
      <c r="F449" s="42"/>
      <c r="G449" s="42"/>
    </row>
    <row r="450" spans="2:7" s="50" customFormat="1" x14ac:dyDescent="0.3">
      <c r="B450" s="45"/>
      <c r="C450" s="45"/>
      <c r="F450" s="42"/>
      <c r="G450" s="42"/>
    </row>
    <row r="451" spans="2:7" s="50" customFormat="1" x14ac:dyDescent="0.3">
      <c r="B451" s="45"/>
      <c r="C451" s="45"/>
      <c r="F451" s="42"/>
      <c r="G451" s="42"/>
    </row>
    <row r="452" spans="2:7" s="50" customFormat="1" x14ac:dyDescent="0.3">
      <c r="B452" s="45"/>
      <c r="C452" s="45"/>
      <c r="F452" s="42"/>
      <c r="G452" s="42"/>
    </row>
    <row r="453" spans="2:7" s="50" customFormat="1" x14ac:dyDescent="0.3">
      <c r="B453" s="45"/>
      <c r="C453" s="45"/>
      <c r="F453" s="42"/>
      <c r="G453" s="42"/>
    </row>
    <row r="454" spans="2:7" s="50" customFormat="1" x14ac:dyDescent="0.3">
      <c r="B454" s="45"/>
      <c r="C454" s="45"/>
      <c r="F454" s="42"/>
      <c r="G454" s="42"/>
    </row>
    <row r="455" spans="2:7" s="50" customFormat="1" x14ac:dyDescent="0.3">
      <c r="B455" s="45"/>
      <c r="C455" s="45"/>
      <c r="F455" s="42"/>
      <c r="G455" s="42"/>
    </row>
    <row r="456" spans="2:7" s="50" customFormat="1" x14ac:dyDescent="0.3">
      <c r="B456" s="45"/>
      <c r="C456" s="45"/>
      <c r="F456" s="42"/>
      <c r="G456" s="42"/>
    </row>
    <row r="457" spans="2:7" s="50" customFormat="1" x14ac:dyDescent="0.3">
      <c r="B457" s="45"/>
      <c r="C457" s="45"/>
      <c r="F457" s="42"/>
      <c r="G457" s="42"/>
    </row>
    <row r="458" spans="2:7" s="50" customFormat="1" x14ac:dyDescent="0.3">
      <c r="B458" s="45"/>
      <c r="C458" s="45"/>
      <c r="F458" s="42"/>
      <c r="G458" s="42"/>
    </row>
    <row r="459" spans="2:7" s="50" customFormat="1" x14ac:dyDescent="0.3">
      <c r="B459" s="45"/>
      <c r="C459" s="45"/>
      <c r="F459" s="42"/>
      <c r="G459" s="42"/>
    </row>
    <row r="460" spans="2:7" s="50" customFormat="1" x14ac:dyDescent="0.3">
      <c r="B460" s="45"/>
      <c r="C460" s="45"/>
      <c r="F460" s="42"/>
      <c r="G460" s="42"/>
    </row>
    <row r="461" spans="2:7" s="50" customFormat="1" x14ac:dyDescent="0.3">
      <c r="B461" s="45"/>
      <c r="C461" s="45"/>
      <c r="F461" s="42"/>
      <c r="G461" s="42"/>
    </row>
    <row r="462" spans="2:7" s="50" customFormat="1" x14ac:dyDescent="0.3">
      <c r="B462" s="45"/>
      <c r="C462" s="45"/>
      <c r="F462" s="42"/>
      <c r="G462" s="42"/>
    </row>
    <row r="463" spans="2:7" s="50" customFormat="1" x14ac:dyDescent="0.3">
      <c r="B463" s="45"/>
      <c r="C463" s="45"/>
      <c r="F463" s="42"/>
      <c r="G463" s="42"/>
    </row>
    <row r="464" spans="2:7" s="50" customFormat="1" x14ac:dyDescent="0.3">
      <c r="B464" s="45"/>
      <c r="C464" s="45"/>
      <c r="F464" s="42"/>
      <c r="G464" s="42"/>
    </row>
    <row r="465" spans="2:7" s="50" customFormat="1" x14ac:dyDescent="0.3">
      <c r="B465" s="45"/>
      <c r="C465" s="45"/>
      <c r="F465" s="42"/>
      <c r="G465" s="42"/>
    </row>
    <row r="466" spans="2:7" s="50" customFormat="1" x14ac:dyDescent="0.3">
      <c r="B466" s="45"/>
      <c r="C466" s="45"/>
      <c r="F466" s="42"/>
      <c r="G466" s="42"/>
    </row>
    <row r="467" spans="2:7" s="50" customFormat="1" x14ac:dyDescent="0.3">
      <c r="B467" s="45"/>
      <c r="C467" s="45"/>
      <c r="F467" s="42"/>
      <c r="G467" s="42"/>
    </row>
    <row r="468" spans="2:7" s="50" customFormat="1" x14ac:dyDescent="0.3">
      <c r="B468" s="45"/>
      <c r="C468" s="45"/>
      <c r="F468" s="42"/>
      <c r="G468" s="42"/>
    </row>
    <row r="469" spans="2:7" s="50" customFormat="1" x14ac:dyDescent="0.3">
      <c r="B469" s="45"/>
      <c r="C469" s="45"/>
      <c r="F469" s="42"/>
      <c r="G469" s="42"/>
    </row>
    <row r="470" spans="2:7" s="50" customFormat="1" x14ac:dyDescent="0.3">
      <c r="B470" s="45"/>
      <c r="C470" s="45"/>
      <c r="F470" s="42"/>
      <c r="G470" s="42"/>
    </row>
    <row r="471" spans="2:7" s="50" customFormat="1" x14ac:dyDescent="0.3">
      <c r="B471" s="45"/>
      <c r="C471" s="45"/>
      <c r="F471" s="42"/>
      <c r="G471" s="42"/>
    </row>
    <row r="472" spans="2:7" s="50" customFormat="1" x14ac:dyDescent="0.3">
      <c r="B472" s="45"/>
      <c r="C472" s="45"/>
      <c r="F472" s="42"/>
      <c r="G472" s="42"/>
    </row>
    <row r="473" spans="2:7" s="50" customFormat="1" x14ac:dyDescent="0.3">
      <c r="B473" s="45"/>
      <c r="C473" s="45"/>
      <c r="F473" s="42"/>
      <c r="G473" s="42"/>
    </row>
    <row r="474" spans="2:7" s="50" customFormat="1" x14ac:dyDescent="0.3">
      <c r="B474" s="45"/>
      <c r="C474" s="45"/>
      <c r="F474" s="42"/>
      <c r="G474" s="42"/>
    </row>
    <row r="475" spans="2:7" s="50" customFormat="1" x14ac:dyDescent="0.3">
      <c r="B475" s="45"/>
      <c r="C475" s="45"/>
      <c r="F475" s="42"/>
      <c r="G475" s="42"/>
    </row>
    <row r="476" spans="2:7" s="50" customFormat="1" x14ac:dyDescent="0.3">
      <c r="B476" s="45"/>
      <c r="C476" s="45"/>
      <c r="F476" s="42"/>
      <c r="G476" s="42"/>
    </row>
    <row r="477" spans="2:7" s="50" customFormat="1" x14ac:dyDescent="0.3">
      <c r="B477" s="45"/>
      <c r="C477" s="45"/>
      <c r="F477" s="42"/>
      <c r="G477" s="42"/>
    </row>
    <row r="478" spans="2:7" s="50" customFormat="1" x14ac:dyDescent="0.3">
      <c r="B478" s="45"/>
      <c r="C478" s="45"/>
      <c r="F478" s="42"/>
      <c r="G478" s="42"/>
    </row>
    <row r="479" spans="2:7" s="50" customFormat="1" x14ac:dyDescent="0.3">
      <c r="B479" s="45"/>
      <c r="C479" s="45"/>
      <c r="F479" s="42"/>
      <c r="G479" s="42"/>
    </row>
    <row r="480" spans="2:7" s="50" customFormat="1" x14ac:dyDescent="0.3">
      <c r="B480" s="45"/>
      <c r="C480" s="45"/>
      <c r="F480" s="42"/>
      <c r="G480" s="42"/>
    </row>
    <row r="481" spans="2:7" s="50" customFormat="1" x14ac:dyDescent="0.3">
      <c r="B481" s="45"/>
      <c r="C481" s="45"/>
      <c r="F481" s="42"/>
      <c r="G481" s="42"/>
    </row>
    <row r="482" spans="2:7" s="50" customFormat="1" x14ac:dyDescent="0.3">
      <c r="B482" s="45"/>
      <c r="C482" s="45"/>
      <c r="F482" s="42"/>
      <c r="G482" s="42"/>
    </row>
    <row r="483" spans="2:7" s="50" customFormat="1" x14ac:dyDescent="0.3">
      <c r="B483" s="45"/>
      <c r="C483" s="45"/>
      <c r="F483" s="42"/>
      <c r="G483" s="42"/>
    </row>
    <row r="484" spans="2:7" s="50" customFormat="1" x14ac:dyDescent="0.3">
      <c r="B484" s="45"/>
      <c r="C484" s="45"/>
      <c r="F484" s="42"/>
      <c r="G484" s="42"/>
    </row>
    <row r="485" spans="2:7" s="50" customFormat="1" x14ac:dyDescent="0.3">
      <c r="B485" s="45"/>
      <c r="C485" s="45"/>
      <c r="F485" s="42"/>
      <c r="G485" s="42"/>
    </row>
    <row r="486" spans="2:7" s="50" customFormat="1" x14ac:dyDescent="0.3">
      <c r="B486" s="45"/>
      <c r="C486" s="45"/>
      <c r="F486" s="42"/>
      <c r="G486" s="42"/>
    </row>
    <row r="487" spans="2:7" s="50" customFormat="1" x14ac:dyDescent="0.3">
      <c r="B487" s="45"/>
      <c r="C487" s="45"/>
      <c r="F487" s="42"/>
      <c r="G487" s="42"/>
    </row>
    <row r="488" spans="2:7" s="50" customFormat="1" x14ac:dyDescent="0.3">
      <c r="B488" s="45"/>
      <c r="C488" s="45"/>
      <c r="F488" s="42"/>
      <c r="G488" s="42"/>
    </row>
    <row r="489" spans="2:7" s="50" customFormat="1" x14ac:dyDescent="0.3">
      <c r="B489" s="45"/>
      <c r="C489" s="45"/>
      <c r="F489" s="42"/>
      <c r="G489" s="42"/>
    </row>
    <row r="490" spans="2:7" s="50" customFormat="1" x14ac:dyDescent="0.3">
      <c r="B490" s="45"/>
      <c r="C490" s="45"/>
      <c r="F490" s="42"/>
      <c r="G490" s="42"/>
    </row>
    <row r="491" spans="2:7" s="50" customFormat="1" x14ac:dyDescent="0.3">
      <c r="B491" s="45"/>
      <c r="C491" s="45"/>
      <c r="F491" s="42"/>
      <c r="G491" s="42"/>
    </row>
    <row r="492" spans="2:7" s="50" customFormat="1" x14ac:dyDescent="0.3">
      <c r="B492" s="45"/>
      <c r="C492" s="45"/>
      <c r="F492" s="42"/>
      <c r="G492" s="42"/>
    </row>
    <row r="493" spans="2:7" s="50" customFormat="1" x14ac:dyDescent="0.3">
      <c r="B493" s="45"/>
      <c r="C493" s="45"/>
      <c r="F493" s="42"/>
      <c r="G493" s="42"/>
    </row>
    <row r="494" spans="2:7" s="50" customFormat="1" x14ac:dyDescent="0.3">
      <c r="B494" s="45"/>
      <c r="C494" s="45"/>
      <c r="F494" s="42"/>
      <c r="G494" s="42"/>
    </row>
    <row r="495" spans="2:7" s="50" customFormat="1" x14ac:dyDescent="0.3">
      <c r="B495" s="45"/>
      <c r="C495" s="45"/>
      <c r="F495" s="42"/>
      <c r="G495" s="42"/>
    </row>
    <row r="496" spans="2:7" s="50" customFormat="1" x14ac:dyDescent="0.3">
      <c r="B496" s="45"/>
      <c r="C496" s="45"/>
      <c r="F496" s="42"/>
      <c r="G496" s="42"/>
    </row>
    <row r="497" spans="2:7" s="50" customFormat="1" x14ac:dyDescent="0.3">
      <c r="B497" s="45"/>
      <c r="C497" s="45"/>
      <c r="F497" s="42"/>
      <c r="G497" s="42"/>
    </row>
    <row r="498" spans="2:7" s="50" customFormat="1" x14ac:dyDescent="0.3">
      <c r="B498" s="45"/>
      <c r="C498" s="45"/>
      <c r="F498" s="42"/>
      <c r="G498" s="42"/>
    </row>
    <row r="499" spans="2:7" s="50" customFormat="1" x14ac:dyDescent="0.3">
      <c r="B499" s="45"/>
      <c r="C499" s="45"/>
      <c r="F499" s="42"/>
      <c r="G499" s="42"/>
    </row>
    <row r="500" spans="2:7" s="50" customFormat="1" x14ac:dyDescent="0.3">
      <c r="B500" s="45"/>
      <c r="C500" s="45"/>
      <c r="F500" s="42"/>
      <c r="G500" s="42"/>
    </row>
    <row r="501" spans="2:7" s="50" customFormat="1" x14ac:dyDescent="0.3">
      <c r="B501" s="45"/>
      <c r="C501" s="45"/>
      <c r="F501" s="42"/>
      <c r="G501" s="42"/>
    </row>
    <row r="502" spans="2:7" s="50" customFormat="1" x14ac:dyDescent="0.3">
      <c r="B502" s="45"/>
      <c r="C502" s="45"/>
      <c r="F502" s="42"/>
      <c r="G502" s="42"/>
    </row>
    <row r="503" spans="2:7" s="50" customFormat="1" x14ac:dyDescent="0.3">
      <c r="B503" s="45"/>
      <c r="C503" s="45"/>
      <c r="F503" s="42"/>
      <c r="G503" s="42"/>
    </row>
    <row r="504" spans="2:7" s="50" customFormat="1" x14ac:dyDescent="0.3">
      <c r="B504" s="45"/>
      <c r="C504" s="45"/>
      <c r="F504" s="42"/>
      <c r="G504" s="42"/>
    </row>
    <row r="505" spans="2:7" s="50" customFormat="1" x14ac:dyDescent="0.3">
      <c r="B505" s="45"/>
      <c r="C505" s="45"/>
      <c r="F505" s="42"/>
      <c r="G505" s="42"/>
    </row>
    <row r="506" spans="2:7" s="50" customFormat="1" x14ac:dyDescent="0.3">
      <c r="B506" s="45"/>
      <c r="C506" s="45"/>
      <c r="F506" s="42"/>
      <c r="G506" s="42"/>
    </row>
    <row r="507" spans="2:7" s="50" customFormat="1" x14ac:dyDescent="0.3">
      <c r="B507" s="45"/>
      <c r="C507" s="45"/>
      <c r="F507" s="42"/>
      <c r="G507" s="42"/>
    </row>
    <row r="508" spans="2:7" s="50" customFormat="1" x14ac:dyDescent="0.3">
      <c r="B508" s="45"/>
      <c r="C508" s="45"/>
      <c r="F508" s="42"/>
      <c r="G508" s="42"/>
    </row>
    <row r="509" spans="2:7" s="50" customFormat="1" x14ac:dyDescent="0.3">
      <c r="B509" s="45"/>
      <c r="C509" s="45"/>
      <c r="F509" s="42"/>
      <c r="G509" s="42"/>
    </row>
    <row r="510" spans="2:7" s="50" customFormat="1" x14ac:dyDescent="0.3">
      <c r="B510" s="45"/>
      <c r="C510" s="45"/>
      <c r="F510" s="42"/>
      <c r="G510" s="42"/>
    </row>
    <row r="511" spans="2:7" s="50" customFormat="1" x14ac:dyDescent="0.3">
      <c r="B511" s="45"/>
      <c r="C511" s="45"/>
      <c r="F511" s="42"/>
      <c r="G511" s="42"/>
    </row>
    <row r="512" spans="2:7" s="50" customFormat="1" x14ac:dyDescent="0.3">
      <c r="B512" s="45"/>
      <c r="C512" s="45"/>
      <c r="F512" s="42"/>
      <c r="G512" s="42"/>
    </row>
    <row r="513" spans="2:7" s="50" customFormat="1" x14ac:dyDescent="0.3">
      <c r="B513" s="45"/>
      <c r="C513" s="45"/>
      <c r="F513" s="42"/>
      <c r="G513" s="42"/>
    </row>
    <row r="514" spans="2:7" s="50" customFormat="1" x14ac:dyDescent="0.3">
      <c r="B514" s="45"/>
      <c r="C514" s="45"/>
      <c r="F514" s="42"/>
      <c r="G514" s="42"/>
    </row>
    <row r="515" spans="2:7" s="50" customFormat="1" x14ac:dyDescent="0.3">
      <c r="B515" s="45"/>
      <c r="C515" s="45"/>
      <c r="F515" s="42"/>
      <c r="G515" s="42"/>
    </row>
    <row r="516" spans="2:7" s="50" customFormat="1" x14ac:dyDescent="0.3">
      <c r="B516" s="45"/>
      <c r="C516" s="45"/>
      <c r="F516" s="42"/>
      <c r="G516" s="42"/>
    </row>
    <row r="517" spans="2:7" s="50" customFormat="1" x14ac:dyDescent="0.3">
      <c r="B517" s="45"/>
      <c r="C517" s="45"/>
      <c r="F517" s="42"/>
      <c r="G517" s="42"/>
    </row>
    <row r="518" spans="2:7" s="50" customFormat="1" x14ac:dyDescent="0.3">
      <c r="B518" s="45"/>
      <c r="C518" s="45"/>
      <c r="F518" s="42"/>
      <c r="G518" s="42"/>
    </row>
    <row r="519" spans="2:7" s="50" customFormat="1" x14ac:dyDescent="0.3">
      <c r="B519" s="45"/>
      <c r="C519" s="45"/>
      <c r="F519" s="42"/>
      <c r="G519" s="42"/>
    </row>
    <row r="520" spans="2:7" s="50" customFormat="1" x14ac:dyDescent="0.3">
      <c r="B520" s="45"/>
      <c r="C520" s="45"/>
      <c r="F520" s="42"/>
      <c r="G520" s="42"/>
    </row>
    <row r="521" spans="2:7" s="50" customFormat="1" x14ac:dyDescent="0.3">
      <c r="B521" s="45"/>
      <c r="C521" s="45"/>
      <c r="F521" s="42"/>
      <c r="G521" s="42"/>
    </row>
    <row r="522" spans="2:7" s="50" customFormat="1" x14ac:dyDescent="0.3">
      <c r="B522" s="45"/>
      <c r="C522" s="45"/>
      <c r="F522" s="42"/>
      <c r="G522" s="42"/>
    </row>
    <row r="523" spans="2:7" s="50" customFormat="1" x14ac:dyDescent="0.3">
      <c r="B523" s="45"/>
      <c r="C523" s="45"/>
      <c r="F523" s="42"/>
      <c r="G523" s="42"/>
    </row>
    <row r="524" spans="2:7" s="50" customFormat="1" x14ac:dyDescent="0.3">
      <c r="B524" s="45"/>
      <c r="C524" s="45"/>
      <c r="F524" s="42"/>
      <c r="G524" s="42"/>
    </row>
    <row r="525" spans="2:7" s="50" customFormat="1" x14ac:dyDescent="0.3">
      <c r="B525" s="45"/>
      <c r="C525" s="45"/>
      <c r="F525" s="42"/>
      <c r="G525" s="42"/>
    </row>
    <row r="526" spans="2:7" s="50" customFormat="1" x14ac:dyDescent="0.3">
      <c r="B526" s="45"/>
      <c r="C526" s="45"/>
      <c r="F526" s="42"/>
      <c r="G526" s="42"/>
    </row>
    <row r="527" spans="2:7" s="50" customFormat="1" x14ac:dyDescent="0.3">
      <c r="B527" s="45"/>
      <c r="C527" s="45"/>
      <c r="F527" s="42"/>
      <c r="G527" s="42"/>
    </row>
    <row r="528" spans="2:7" s="50" customFormat="1" x14ac:dyDescent="0.3">
      <c r="B528" s="45"/>
      <c r="C528" s="45"/>
      <c r="F528" s="42"/>
      <c r="G528" s="42"/>
    </row>
    <row r="529" spans="2:7" s="50" customFormat="1" x14ac:dyDescent="0.3">
      <c r="B529" s="45"/>
      <c r="C529" s="45"/>
      <c r="F529" s="42"/>
      <c r="G529" s="42"/>
    </row>
    <row r="530" spans="2:7" s="50" customFormat="1" x14ac:dyDescent="0.3">
      <c r="B530" s="45"/>
      <c r="C530" s="45"/>
      <c r="F530" s="42"/>
      <c r="G530" s="42"/>
    </row>
    <row r="531" spans="2:7" s="50" customFormat="1" x14ac:dyDescent="0.3">
      <c r="B531" s="45"/>
      <c r="C531" s="45"/>
      <c r="F531" s="42"/>
      <c r="G531" s="42"/>
    </row>
    <row r="532" spans="2:7" s="50" customFormat="1" x14ac:dyDescent="0.3">
      <c r="B532" s="45"/>
      <c r="C532" s="45"/>
      <c r="F532" s="42"/>
      <c r="G532" s="42"/>
    </row>
    <row r="533" spans="2:7" s="50" customFormat="1" x14ac:dyDescent="0.3">
      <c r="B533" s="45"/>
      <c r="C533" s="45"/>
      <c r="F533" s="42"/>
      <c r="G533" s="42"/>
    </row>
    <row r="534" spans="2:7" s="50" customFormat="1" x14ac:dyDescent="0.3">
      <c r="B534" s="45"/>
      <c r="C534" s="45"/>
      <c r="F534" s="42"/>
      <c r="G534" s="42"/>
    </row>
    <row r="535" spans="2:7" s="50" customFormat="1" x14ac:dyDescent="0.3">
      <c r="B535" s="45"/>
      <c r="C535" s="45"/>
      <c r="F535" s="42"/>
      <c r="G535" s="42"/>
    </row>
    <row r="536" spans="2:7" s="50" customFormat="1" x14ac:dyDescent="0.3">
      <c r="B536" s="45"/>
      <c r="C536" s="45"/>
      <c r="F536" s="42"/>
      <c r="G536" s="42"/>
    </row>
    <row r="537" spans="2:7" s="50" customFormat="1" x14ac:dyDescent="0.3">
      <c r="B537" s="45"/>
      <c r="C537" s="45"/>
      <c r="F537" s="42"/>
      <c r="G537" s="42"/>
    </row>
    <row r="538" spans="2:7" s="50" customFormat="1" x14ac:dyDescent="0.3">
      <c r="B538" s="45"/>
      <c r="C538" s="45"/>
      <c r="F538" s="42"/>
      <c r="G538" s="42"/>
    </row>
    <row r="539" spans="2:7" s="50" customFormat="1" x14ac:dyDescent="0.3">
      <c r="B539" s="45"/>
      <c r="C539" s="45"/>
      <c r="F539" s="42"/>
      <c r="G539" s="42"/>
    </row>
    <row r="540" spans="2:7" s="50" customFormat="1" x14ac:dyDescent="0.3">
      <c r="B540" s="45"/>
      <c r="C540" s="45"/>
      <c r="F540" s="42"/>
      <c r="G540" s="42"/>
    </row>
    <row r="541" spans="2:7" s="50" customFormat="1" x14ac:dyDescent="0.3">
      <c r="B541" s="45"/>
      <c r="C541" s="45"/>
      <c r="F541" s="42"/>
      <c r="G541" s="42"/>
    </row>
    <row r="542" spans="2:7" s="50" customFormat="1" x14ac:dyDescent="0.3">
      <c r="B542" s="45"/>
      <c r="C542" s="45"/>
      <c r="F542" s="42"/>
      <c r="G542" s="42"/>
    </row>
    <row r="543" spans="2:7" s="50" customFormat="1" x14ac:dyDescent="0.3">
      <c r="B543" s="45"/>
      <c r="C543" s="45"/>
      <c r="F543" s="42"/>
      <c r="G543" s="42"/>
    </row>
    <row r="544" spans="2:7" s="50" customFormat="1" x14ac:dyDescent="0.3">
      <c r="B544" s="45"/>
      <c r="C544" s="45"/>
      <c r="F544" s="42"/>
      <c r="G544" s="42"/>
    </row>
    <row r="545" spans="2:7" s="50" customFormat="1" x14ac:dyDescent="0.3">
      <c r="B545" s="45"/>
      <c r="C545" s="45"/>
      <c r="F545" s="42"/>
      <c r="G545" s="42"/>
    </row>
    <row r="546" spans="2:7" s="50" customFormat="1" x14ac:dyDescent="0.3">
      <c r="B546" s="45"/>
      <c r="C546" s="45"/>
      <c r="F546" s="42"/>
      <c r="G546" s="42"/>
    </row>
    <row r="547" spans="2:7" s="50" customFormat="1" x14ac:dyDescent="0.3">
      <c r="B547" s="45"/>
      <c r="C547" s="45"/>
      <c r="F547" s="42"/>
      <c r="G547" s="42"/>
    </row>
    <row r="548" spans="2:7" s="50" customFormat="1" x14ac:dyDescent="0.3">
      <c r="B548" s="45"/>
      <c r="C548" s="45"/>
      <c r="F548" s="42"/>
      <c r="G548" s="42"/>
    </row>
    <row r="549" spans="2:7" s="50" customFormat="1" x14ac:dyDescent="0.3">
      <c r="B549" s="45"/>
      <c r="C549" s="45"/>
      <c r="F549" s="42"/>
      <c r="G549" s="42"/>
    </row>
    <row r="550" spans="2:7" s="50" customFormat="1" x14ac:dyDescent="0.3">
      <c r="B550" s="45"/>
      <c r="C550" s="45"/>
      <c r="F550" s="42"/>
      <c r="G550" s="42"/>
    </row>
    <row r="551" spans="2:7" s="50" customFormat="1" x14ac:dyDescent="0.3">
      <c r="B551" s="45"/>
      <c r="C551" s="45"/>
      <c r="F551" s="42"/>
      <c r="G551" s="42"/>
    </row>
    <row r="552" spans="2:7" s="50" customFormat="1" x14ac:dyDescent="0.3">
      <c r="B552" s="45"/>
      <c r="C552" s="45"/>
      <c r="F552" s="42"/>
      <c r="G552" s="42"/>
    </row>
    <row r="553" spans="2:7" s="50" customFormat="1" x14ac:dyDescent="0.3">
      <c r="B553" s="45"/>
      <c r="C553" s="45"/>
      <c r="F553" s="42"/>
      <c r="G553" s="42"/>
    </row>
    <row r="554" spans="2:7" s="50" customFormat="1" x14ac:dyDescent="0.3">
      <c r="B554" s="45"/>
      <c r="C554" s="45"/>
      <c r="F554" s="42"/>
      <c r="G554" s="42"/>
    </row>
    <row r="555" spans="2:7" s="50" customFormat="1" x14ac:dyDescent="0.3">
      <c r="B555" s="45"/>
      <c r="C555" s="45"/>
      <c r="F555" s="42"/>
      <c r="G555" s="42"/>
    </row>
    <row r="556" spans="2:7" s="50" customFormat="1" x14ac:dyDescent="0.3">
      <c r="B556" s="45"/>
      <c r="C556" s="45"/>
      <c r="F556" s="42"/>
      <c r="G556" s="42"/>
    </row>
    <row r="557" spans="2:7" s="50" customFormat="1" x14ac:dyDescent="0.3">
      <c r="B557" s="45"/>
      <c r="C557" s="45"/>
      <c r="F557" s="42"/>
      <c r="G557" s="42"/>
    </row>
    <row r="558" spans="2:7" s="50" customFormat="1" x14ac:dyDescent="0.3">
      <c r="B558" s="45"/>
      <c r="C558" s="45"/>
      <c r="F558" s="42"/>
      <c r="G558" s="42"/>
    </row>
    <row r="559" spans="2:7" s="50" customFormat="1" x14ac:dyDescent="0.3">
      <c r="B559" s="45"/>
      <c r="C559" s="45"/>
      <c r="F559" s="42"/>
      <c r="G559" s="42"/>
    </row>
    <row r="560" spans="2:7" s="50" customFormat="1" x14ac:dyDescent="0.3">
      <c r="B560" s="45"/>
      <c r="C560" s="45"/>
      <c r="F560" s="42"/>
      <c r="G560" s="42"/>
    </row>
    <row r="561" spans="2:7" s="50" customFormat="1" x14ac:dyDescent="0.3">
      <c r="B561" s="45"/>
      <c r="C561" s="45"/>
      <c r="F561" s="42"/>
      <c r="G561" s="42"/>
    </row>
    <row r="562" spans="2:7" s="50" customFormat="1" x14ac:dyDescent="0.3">
      <c r="B562" s="45"/>
      <c r="C562" s="45"/>
      <c r="F562" s="42"/>
      <c r="G562" s="42"/>
    </row>
    <row r="563" spans="2:7" s="50" customFormat="1" x14ac:dyDescent="0.3">
      <c r="B563" s="45"/>
      <c r="C563" s="45"/>
      <c r="F563" s="42"/>
      <c r="G563" s="42"/>
    </row>
    <row r="564" spans="2:7" s="50" customFormat="1" x14ac:dyDescent="0.3">
      <c r="B564" s="45"/>
      <c r="C564" s="45"/>
      <c r="F564" s="42"/>
      <c r="G564" s="42"/>
    </row>
    <row r="565" spans="2:7" s="50" customFormat="1" x14ac:dyDescent="0.3">
      <c r="B565" s="45"/>
      <c r="C565" s="45"/>
      <c r="F565" s="42"/>
      <c r="G565" s="42"/>
    </row>
    <row r="566" spans="2:7" s="50" customFormat="1" x14ac:dyDescent="0.3">
      <c r="B566" s="45"/>
      <c r="C566" s="45"/>
      <c r="F566" s="42"/>
      <c r="G566" s="42"/>
    </row>
    <row r="567" spans="2:7" s="50" customFormat="1" x14ac:dyDescent="0.3">
      <c r="B567" s="45"/>
      <c r="C567" s="45"/>
      <c r="F567" s="42"/>
      <c r="G567" s="42"/>
    </row>
    <row r="568" spans="2:7" s="50" customFormat="1" x14ac:dyDescent="0.3">
      <c r="B568" s="45"/>
      <c r="C568" s="45"/>
      <c r="F568" s="42"/>
      <c r="G568" s="42"/>
    </row>
    <row r="569" spans="2:7" s="50" customFormat="1" x14ac:dyDescent="0.3">
      <c r="B569" s="45"/>
      <c r="C569" s="45"/>
      <c r="F569" s="42"/>
      <c r="G569" s="42"/>
    </row>
    <row r="570" spans="2:7" s="50" customFormat="1" x14ac:dyDescent="0.3">
      <c r="B570" s="45"/>
      <c r="C570" s="45"/>
      <c r="F570" s="42"/>
      <c r="G570" s="42"/>
    </row>
    <row r="571" spans="2:7" s="50" customFormat="1" x14ac:dyDescent="0.3">
      <c r="B571" s="45"/>
      <c r="C571" s="45"/>
      <c r="F571" s="42"/>
      <c r="G571" s="42"/>
    </row>
    <row r="572" spans="2:7" s="50" customFormat="1" x14ac:dyDescent="0.3">
      <c r="B572" s="45"/>
      <c r="C572" s="45"/>
      <c r="F572" s="42"/>
      <c r="G572" s="42"/>
    </row>
    <row r="573" spans="2:7" s="50" customFormat="1" x14ac:dyDescent="0.3">
      <c r="B573" s="45"/>
      <c r="C573" s="45"/>
      <c r="F573" s="42"/>
      <c r="G573" s="42"/>
    </row>
    <row r="574" spans="2:7" s="50" customFormat="1" x14ac:dyDescent="0.3">
      <c r="B574" s="45"/>
      <c r="C574" s="45"/>
      <c r="F574" s="42"/>
      <c r="G574" s="42"/>
    </row>
    <row r="575" spans="2:7" s="50" customFormat="1" x14ac:dyDescent="0.3">
      <c r="B575" s="45"/>
      <c r="C575" s="45"/>
      <c r="F575" s="42"/>
      <c r="G575" s="42"/>
    </row>
    <row r="576" spans="2:7" s="50" customFormat="1" x14ac:dyDescent="0.3">
      <c r="B576" s="45"/>
      <c r="C576" s="45"/>
      <c r="F576" s="42"/>
      <c r="G576" s="42"/>
    </row>
    <row r="577" spans="2:7" s="50" customFormat="1" x14ac:dyDescent="0.3">
      <c r="B577" s="45"/>
      <c r="C577" s="45"/>
      <c r="F577" s="42"/>
      <c r="G577" s="42"/>
    </row>
    <row r="578" spans="2:7" s="50" customFormat="1" x14ac:dyDescent="0.3">
      <c r="B578" s="45"/>
      <c r="C578" s="45"/>
      <c r="F578" s="42"/>
      <c r="G578" s="42"/>
    </row>
    <row r="579" spans="2:7" s="50" customFormat="1" x14ac:dyDescent="0.3">
      <c r="B579" s="45"/>
      <c r="C579" s="45"/>
      <c r="F579" s="42"/>
      <c r="G579" s="42"/>
    </row>
    <row r="580" spans="2:7" s="50" customFormat="1" x14ac:dyDescent="0.3">
      <c r="B580" s="45"/>
      <c r="C580" s="45"/>
      <c r="F580" s="42"/>
      <c r="G580" s="42"/>
    </row>
    <row r="581" spans="2:7" s="50" customFormat="1" x14ac:dyDescent="0.3">
      <c r="B581" s="45"/>
      <c r="C581" s="45"/>
      <c r="F581" s="42"/>
      <c r="G581" s="42"/>
    </row>
    <row r="582" spans="2:7" s="50" customFormat="1" x14ac:dyDescent="0.3">
      <c r="B582" s="45"/>
      <c r="C582" s="45"/>
      <c r="F582" s="42"/>
      <c r="G582" s="42"/>
    </row>
    <row r="583" spans="2:7" s="50" customFormat="1" x14ac:dyDescent="0.3">
      <c r="B583" s="45"/>
      <c r="C583" s="45"/>
      <c r="F583" s="42"/>
      <c r="G583" s="42"/>
    </row>
    <row r="584" spans="2:7" s="50" customFormat="1" x14ac:dyDescent="0.3">
      <c r="B584" s="45"/>
      <c r="C584" s="45"/>
      <c r="F584" s="42"/>
      <c r="G584" s="42"/>
    </row>
    <row r="585" spans="2:7" s="50" customFormat="1" x14ac:dyDescent="0.3">
      <c r="B585" s="45"/>
      <c r="C585" s="45"/>
      <c r="F585" s="42"/>
      <c r="G585" s="42"/>
    </row>
    <row r="586" spans="2:7" s="50" customFormat="1" x14ac:dyDescent="0.3">
      <c r="B586" s="45"/>
      <c r="C586" s="45"/>
      <c r="F586" s="42"/>
      <c r="G586" s="42"/>
    </row>
    <row r="587" spans="2:7" s="50" customFormat="1" x14ac:dyDescent="0.3">
      <c r="B587" s="45"/>
      <c r="C587" s="45"/>
      <c r="F587" s="42"/>
      <c r="G587" s="42"/>
    </row>
    <row r="588" spans="2:7" s="50" customFormat="1" x14ac:dyDescent="0.3">
      <c r="B588" s="45"/>
      <c r="C588" s="45"/>
      <c r="F588" s="42"/>
      <c r="G588" s="42"/>
    </row>
    <row r="589" spans="2:7" s="50" customFormat="1" x14ac:dyDescent="0.3">
      <c r="B589" s="45"/>
      <c r="C589" s="45"/>
      <c r="F589" s="42"/>
      <c r="G589" s="42"/>
    </row>
    <row r="590" spans="2:7" s="50" customFormat="1" x14ac:dyDescent="0.3">
      <c r="B590" s="45"/>
      <c r="C590" s="45"/>
      <c r="F590" s="42"/>
      <c r="G590" s="42"/>
    </row>
    <row r="591" spans="2:7" s="50" customFormat="1" x14ac:dyDescent="0.3">
      <c r="B591" s="45"/>
      <c r="C591" s="45"/>
      <c r="F591" s="42"/>
      <c r="G591" s="42"/>
    </row>
    <row r="592" spans="2:7" s="50" customFormat="1" x14ac:dyDescent="0.3">
      <c r="B592" s="45"/>
      <c r="C592" s="45"/>
      <c r="F592" s="42"/>
      <c r="G592" s="42"/>
    </row>
    <row r="593" spans="2:7" s="50" customFormat="1" x14ac:dyDescent="0.3">
      <c r="B593" s="45"/>
      <c r="C593" s="45"/>
      <c r="F593" s="42"/>
      <c r="G593" s="42"/>
    </row>
    <row r="594" spans="2:7" s="50" customFormat="1" x14ac:dyDescent="0.3">
      <c r="B594" s="45"/>
      <c r="C594" s="45"/>
      <c r="F594" s="42"/>
      <c r="G594" s="42"/>
    </row>
    <row r="595" spans="2:7" s="50" customFormat="1" x14ac:dyDescent="0.3">
      <c r="B595" s="45"/>
      <c r="C595" s="45"/>
      <c r="F595" s="42"/>
      <c r="G595" s="42"/>
    </row>
    <row r="596" spans="2:7" s="50" customFormat="1" x14ac:dyDescent="0.3">
      <c r="B596" s="45"/>
      <c r="C596" s="45"/>
      <c r="F596" s="42"/>
      <c r="G596" s="42"/>
    </row>
    <row r="597" spans="2:7" s="50" customFormat="1" x14ac:dyDescent="0.3">
      <c r="B597" s="45"/>
      <c r="C597" s="45"/>
      <c r="F597" s="42"/>
      <c r="G597" s="42"/>
    </row>
    <row r="598" spans="2:7" s="50" customFormat="1" x14ac:dyDescent="0.3">
      <c r="B598" s="45"/>
      <c r="C598" s="45"/>
      <c r="F598" s="42"/>
      <c r="G598" s="42"/>
    </row>
    <row r="599" spans="2:7" s="50" customFormat="1" x14ac:dyDescent="0.3">
      <c r="B599" s="45"/>
      <c r="C599" s="45"/>
      <c r="F599" s="42"/>
      <c r="G599" s="42"/>
    </row>
    <row r="600" spans="2:7" s="50" customFormat="1" x14ac:dyDescent="0.3">
      <c r="B600" s="45"/>
      <c r="C600" s="45"/>
      <c r="F600" s="42"/>
      <c r="G600" s="42"/>
    </row>
    <row r="601" spans="2:7" s="50" customFormat="1" x14ac:dyDescent="0.3">
      <c r="B601" s="45"/>
      <c r="C601" s="45"/>
      <c r="F601" s="42"/>
      <c r="G601" s="42"/>
    </row>
    <row r="602" spans="2:7" s="50" customFormat="1" x14ac:dyDescent="0.3">
      <c r="B602" s="45"/>
      <c r="C602" s="45"/>
      <c r="F602" s="42"/>
      <c r="G602" s="42"/>
    </row>
    <row r="603" spans="2:7" s="50" customFormat="1" x14ac:dyDescent="0.3">
      <c r="B603" s="45"/>
      <c r="C603" s="45"/>
      <c r="F603" s="42"/>
      <c r="G603" s="42"/>
    </row>
    <row r="604" spans="2:7" s="50" customFormat="1" x14ac:dyDescent="0.3">
      <c r="B604" s="45"/>
      <c r="C604" s="45"/>
      <c r="F604" s="42"/>
      <c r="G604" s="42"/>
    </row>
    <row r="605" spans="2:7" s="50" customFormat="1" x14ac:dyDescent="0.3">
      <c r="B605" s="45"/>
      <c r="C605" s="45"/>
      <c r="F605" s="42"/>
      <c r="G605" s="42"/>
    </row>
    <row r="606" spans="2:7" s="50" customFormat="1" x14ac:dyDescent="0.3">
      <c r="B606" s="45"/>
      <c r="C606" s="45"/>
      <c r="F606" s="42"/>
      <c r="G606" s="42"/>
    </row>
    <row r="607" spans="2:7" s="50" customFormat="1" x14ac:dyDescent="0.3">
      <c r="B607" s="45"/>
      <c r="C607" s="45"/>
      <c r="F607" s="42"/>
      <c r="G607" s="42"/>
    </row>
    <row r="608" spans="2:7" s="50" customFormat="1" x14ac:dyDescent="0.3">
      <c r="B608" s="45"/>
      <c r="C608" s="45"/>
      <c r="F608" s="42"/>
      <c r="G608" s="42"/>
    </row>
    <row r="609" spans="2:7" s="50" customFormat="1" x14ac:dyDescent="0.3">
      <c r="B609" s="45"/>
      <c r="C609" s="45"/>
      <c r="F609" s="42"/>
      <c r="G609" s="42"/>
    </row>
    <row r="610" spans="2:7" s="50" customFormat="1" x14ac:dyDescent="0.3">
      <c r="B610" s="45"/>
      <c r="C610" s="45"/>
      <c r="F610" s="42"/>
      <c r="G610" s="42"/>
    </row>
    <row r="611" spans="2:7" s="50" customFormat="1" x14ac:dyDescent="0.3">
      <c r="B611" s="45"/>
      <c r="C611" s="45"/>
      <c r="F611" s="42"/>
      <c r="G611" s="42"/>
    </row>
    <row r="612" spans="2:7" s="50" customFormat="1" x14ac:dyDescent="0.3">
      <c r="B612" s="45"/>
      <c r="C612" s="45"/>
      <c r="F612" s="42"/>
      <c r="G612" s="42"/>
    </row>
    <row r="613" spans="2:7" s="50" customFormat="1" x14ac:dyDescent="0.3">
      <c r="B613" s="45"/>
      <c r="C613" s="45"/>
      <c r="F613" s="42"/>
      <c r="G613" s="42"/>
    </row>
    <row r="614" spans="2:7" s="50" customFormat="1" x14ac:dyDescent="0.3">
      <c r="B614" s="45"/>
      <c r="C614" s="45"/>
      <c r="F614" s="42"/>
      <c r="G614" s="42"/>
    </row>
    <row r="615" spans="2:7" s="50" customFormat="1" x14ac:dyDescent="0.3">
      <c r="B615" s="45"/>
      <c r="C615" s="45"/>
      <c r="F615" s="42"/>
      <c r="G615" s="42"/>
    </row>
    <row r="616" spans="2:7" s="50" customFormat="1" x14ac:dyDescent="0.3">
      <c r="B616" s="45"/>
      <c r="C616" s="45"/>
      <c r="F616" s="42"/>
      <c r="G616" s="42"/>
    </row>
    <row r="617" spans="2:7" s="50" customFormat="1" x14ac:dyDescent="0.3">
      <c r="B617" s="45"/>
      <c r="C617" s="45"/>
      <c r="F617" s="42"/>
      <c r="G617" s="42"/>
    </row>
    <row r="618" spans="2:7" s="50" customFormat="1" x14ac:dyDescent="0.3">
      <c r="B618" s="45"/>
      <c r="C618" s="45"/>
      <c r="F618" s="42"/>
      <c r="G618" s="42"/>
    </row>
    <row r="619" spans="2:7" s="50" customFormat="1" x14ac:dyDescent="0.3">
      <c r="B619" s="45"/>
      <c r="C619" s="45"/>
      <c r="F619" s="42"/>
      <c r="G619" s="42"/>
    </row>
    <row r="620" spans="2:7" s="50" customFormat="1" x14ac:dyDescent="0.3">
      <c r="B620" s="45"/>
      <c r="C620" s="45"/>
      <c r="F620" s="42"/>
      <c r="G620" s="42"/>
    </row>
    <row r="621" spans="2:7" s="50" customFormat="1" x14ac:dyDescent="0.3">
      <c r="B621" s="45"/>
      <c r="C621" s="45"/>
      <c r="F621" s="42"/>
      <c r="G621" s="42"/>
    </row>
    <row r="622" spans="2:7" s="50" customFormat="1" x14ac:dyDescent="0.3">
      <c r="B622" s="45"/>
      <c r="C622" s="45"/>
      <c r="F622" s="42"/>
      <c r="G622" s="42"/>
    </row>
    <row r="623" spans="2:7" s="50" customFormat="1" x14ac:dyDescent="0.3">
      <c r="B623" s="45"/>
      <c r="C623" s="45"/>
      <c r="F623" s="42"/>
      <c r="G623" s="42"/>
    </row>
    <row r="624" spans="2:7" s="50" customFormat="1" x14ac:dyDescent="0.3">
      <c r="B624" s="45"/>
      <c r="C624" s="45"/>
      <c r="F624" s="42"/>
      <c r="G624" s="42"/>
    </row>
    <row r="625" spans="2:7" s="50" customFormat="1" x14ac:dyDescent="0.3">
      <c r="B625" s="45"/>
      <c r="C625" s="45"/>
      <c r="F625" s="42"/>
      <c r="G625" s="42"/>
    </row>
    <row r="626" spans="2:7" s="50" customFormat="1" x14ac:dyDescent="0.3">
      <c r="B626" s="45"/>
      <c r="C626" s="45"/>
      <c r="F626" s="42"/>
      <c r="G626" s="42"/>
    </row>
    <row r="627" spans="2:7" s="50" customFormat="1" x14ac:dyDescent="0.3">
      <c r="B627" s="45"/>
      <c r="C627" s="45"/>
      <c r="F627" s="42"/>
      <c r="G627" s="42"/>
    </row>
    <row r="628" spans="2:7" s="50" customFormat="1" x14ac:dyDescent="0.3">
      <c r="B628" s="45"/>
      <c r="C628" s="45"/>
      <c r="F628" s="42"/>
      <c r="G628" s="42"/>
    </row>
    <row r="629" spans="2:7" s="50" customFormat="1" x14ac:dyDescent="0.3">
      <c r="B629" s="45"/>
      <c r="C629" s="45"/>
      <c r="F629" s="42"/>
      <c r="G629" s="42"/>
    </row>
    <row r="630" spans="2:7" s="50" customFormat="1" x14ac:dyDescent="0.3">
      <c r="B630" s="45"/>
      <c r="C630" s="45"/>
      <c r="F630" s="42"/>
      <c r="G630" s="42"/>
    </row>
    <row r="631" spans="2:7" s="50" customFormat="1" x14ac:dyDescent="0.3">
      <c r="B631" s="45"/>
      <c r="C631" s="45"/>
      <c r="F631" s="42"/>
      <c r="G631" s="42"/>
    </row>
    <row r="632" spans="2:7" s="50" customFormat="1" x14ac:dyDescent="0.3">
      <c r="B632" s="45"/>
      <c r="C632" s="45"/>
      <c r="F632" s="42"/>
      <c r="G632" s="42"/>
    </row>
    <row r="633" spans="2:7" s="50" customFormat="1" x14ac:dyDescent="0.3">
      <c r="B633" s="45"/>
      <c r="C633" s="45"/>
      <c r="F633" s="42"/>
      <c r="G633" s="42"/>
    </row>
    <row r="634" spans="2:7" s="50" customFormat="1" x14ac:dyDescent="0.3">
      <c r="B634" s="45"/>
      <c r="C634" s="45"/>
      <c r="F634" s="42"/>
      <c r="G634" s="42"/>
    </row>
    <row r="635" spans="2:7" s="50" customFormat="1" x14ac:dyDescent="0.3">
      <c r="B635" s="45"/>
      <c r="C635" s="45"/>
      <c r="F635" s="42"/>
      <c r="G635" s="42"/>
    </row>
    <row r="636" spans="2:7" s="50" customFormat="1" x14ac:dyDescent="0.3">
      <c r="B636" s="45"/>
      <c r="C636" s="45"/>
      <c r="F636" s="42"/>
      <c r="G636" s="42"/>
    </row>
    <row r="637" spans="2:7" s="50" customFormat="1" x14ac:dyDescent="0.3">
      <c r="B637" s="45"/>
      <c r="C637" s="45"/>
      <c r="F637" s="42"/>
      <c r="G637" s="42"/>
    </row>
    <row r="638" spans="2:7" s="50" customFormat="1" x14ac:dyDescent="0.3">
      <c r="B638" s="45"/>
      <c r="C638" s="45"/>
      <c r="F638" s="42"/>
      <c r="G638" s="42"/>
    </row>
    <row r="639" spans="2:7" s="50" customFormat="1" x14ac:dyDescent="0.3">
      <c r="B639" s="45"/>
      <c r="C639" s="45"/>
      <c r="F639" s="42"/>
      <c r="G639" s="42"/>
    </row>
    <row r="640" spans="2:7" s="50" customFormat="1" x14ac:dyDescent="0.3">
      <c r="B640" s="45"/>
      <c r="C640" s="45"/>
      <c r="F640" s="42"/>
      <c r="G640" s="42"/>
    </row>
    <row r="641" spans="2:7" s="50" customFormat="1" x14ac:dyDescent="0.3">
      <c r="B641" s="45"/>
      <c r="C641" s="45"/>
      <c r="F641" s="42"/>
      <c r="G641" s="42"/>
    </row>
    <row r="642" spans="2:7" s="50" customFormat="1" x14ac:dyDescent="0.3">
      <c r="B642" s="45"/>
      <c r="C642" s="45"/>
      <c r="F642" s="42"/>
      <c r="G642" s="42"/>
    </row>
    <row r="643" spans="2:7" s="50" customFormat="1" x14ac:dyDescent="0.3">
      <c r="B643" s="45"/>
      <c r="C643" s="45"/>
      <c r="F643" s="42"/>
      <c r="G643" s="42"/>
    </row>
    <row r="644" spans="2:7" s="50" customFormat="1" x14ac:dyDescent="0.3">
      <c r="B644" s="45"/>
      <c r="C644" s="45"/>
      <c r="F644" s="42"/>
      <c r="G644" s="42"/>
    </row>
    <row r="645" spans="2:7" s="50" customFormat="1" x14ac:dyDescent="0.3">
      <c r="B645" s="45"/>
      <c r="C645" s="45"/>
      <c r="F645" s="42"/>
      <c r="G645" s="42"/>
    </row>
    <row r="646" spans="2:7" s="50" customFormat="1" x14ac:dyDescent="0.3">
      <c r="B646" s="45"/>
      <c r="C646" s="45"/>
      <c r="F646" s="42"/>
      <c r="G646" s="42"/>
    </row>
    <row r="647" spans="2:7" s="50" customFormat="1" x14ac:dyDescent="0.3">
      <c r="B647" s="45"/>
      <c r="C647" s="45"/>
      <c r="F647" s="42"/>
      <c r="G647" s="42"/>
    </row>
    <row r="648" spans="2:7" s="50" customFormat="1" x14ac:dyDescent="0.3">
      <c r="B648" s="45"/>
      <c r="C648" s="45"/>
      <c r="F648" s="42"/>
      <c r="G648" s="42"/>
    </row>
    <row r="649" spans="2:7" s="50" customFormat="1" x14ac:dyDescent="0.3">
      <c r="B649" s="45"/>
      <c r="C649" s="45"/>
      <c r="F649" s="42"/>
      <c r="G649" s="42"/>
    </row>
    <row r="650" spans="2:7" s="50" customFormat="1" x14ac:dyDescent="0.3">
      <c r="B650" s="45"/>
      <c r="C650" s="45"/>
      <c r="F650" s="42"/>
      <c r="G650" s="42"/>
    </row>
    <row r="651" spans="2:7" s="50" customFormat="1" x14ac:dyDescent="0.3">
      <c r="B651" s="45"/>
      <c r="C651" s="45"/>
      <c r="F651" s="42"/>
      <c r="G651" s="42"/>
    </row>
    <row r="652" spans="2:7" s="50" customFormat="1" x14ac:dyDescent="0.3">
      <c r="B652" s="45"/>
      <c r="C652" s="45"/>
      <c r="F652" s="42"/>
      <c r="G652" s="42"/>
    </row>
    <row r="653" spans="2:7" s="50" customFormat="1" x14ac:dyDescent="0.3">
      <c r="B653" s="45"/>
      <c r="C653" s="45"/>
      <c r="F653" s="42"/>
      <c r="G653" s="42"/>
    </row>
    <row r="654" spans="2:7" s="50" customFormat="1" x14ac:dyDescent="0.3">
      <c r="B654" s="45"/>
      <c r="C654" s="45"/>
      <c r="F654" s="42"/>
      <c r="G654" s="42"/>
    </row>
    <row r="655" spans="2:7" s="50" customFormat="1" x14ac:dyDescent="0.3">
      <c r="B655" s="45"/>
      <c r="C655" s="45"/>
      <c r="F655" s="42"/>
      <c r="G655" s="42"/>
    </row>
    <row r="656" spans="2:7" s="50" customFormat="1" x14ac:dyDescent="0.3">
      <c r="B656" s="45"/>
      <c r="C656" s="45"/>
      <c r="F656" s="42"/>
      <c r="G656" s="42"/>
    </row>
    <row r="657" spans="2:7" s="50" customFormat="1" x14ac:dyDescent="0.3">
      <c r="B657" s="45"/>
      <c r="C657" s="45"/>
      <c r="F657" s="42"/>
      <c r="G657" s="42"/>
    </row>
    <row r="658" spans="2:7" s="50" customFormat="1" x14ac:dyDescent="0.3">
      <c r="B658" s="45"/>
      <c r="C658" s="45"/>
      <c r="F658" s="42"/>
      <c r="G658" s="42"/>
    </row>
    <row r="659" spans="2:7" s="50" customFormat="1" x14ac:dyDescent="0.3">
      <c r="B659" s="45"/>
      <c r="C659" s="45"/>
      <c r="F659" s="42"/>
      <c r="G659" s="42"/>
    </row>
    <row r="660" spans="2:7" s="50" customFormat="1" x14ac:dyDescent="0.3">
      <c r="B660" s="45"/>
      <c r="C660" s="45"/>
      <c r="F660" s="42"/>
      <c r="G660" s="42"/>
    </row>
    <row r="661" spans="2:7" s="50" customFormat="1" x14ac:dyDescent="0.3">
      <c r="B661" s="45"/>
      <c r="C661" s="45"/>
      <c r="F661" s="42"/>
      <c r="G661" s="42"/>
    </row>
    <row r="662" spans="2:7" s="50" customFormat="1" x14ac:dyDescent="0.3">
      <c r="B662" s="45"/>
      <c r="C662" s="45"/>
      <c r="F662" s="42"/>
      <c r="G662" s="42"/>
    </row>
    <row r="663" spans="2:7" s="50" customFormat="1" x14ac:dyDescent="0.3">
      <c r="B663" s="45"/>
      <c r="C663" s="45"/>
      <c r="F663" s="42"/>
      <c r="G663" s="42"/>
    </row>
    <row r="664" spans="2:7" s="50" customFormat="1" x14ac:dyDescent="0.3">
      <c r="B664" s="45"/>
      <c r="C664" s="45"/>
      <c r="F664" s="42"/>
      <c r="G664" s="42"/>
    </row>
    <row r="665" spans="2:7" s="50" customFormat="1" x14ac:dyDescent="0.3">
      <c r="B665" s="45"/>
      <c r="C665" s="45"/>
      <c r="F665" s="42"/>
      <c r="G665" s="42"/>
    </row>
    <row r="666" spans="2:7" s="50" customFormat="1" x14ac:dyDescent="0.3">
      <c r="B666" s="45"/>
      <c r="C666" s="45"/>
      <c r="F666" s="42"/>
      <c r="G666" s="42"/>
    </row>
    <row r="667" spans="2:7" s="50" customFormat="1" x14ac:dyDescent="0.3">
      <c r="B667" s="45"/>
      <c r="C667" s="45"/>
      <c r="F667" s="42"/>
      <c r="G667" s="42"/>
    </row>
    <row r="668" spans="2:7" s="50" customFormat="1" x14ac:dyDescent="0.3">
      <c r="B668" s="45"/>
      <c r="C668" s="45"/>
      <c r="F668" s="42"/>
      <c r="G668" s="42"/>
    </row>
    <row r="669" spans="2:7" s="50" customFormat="1" x14ac:dyDescent="0.3">
      <c r="B669" s="45"/>
      <c r="C669" s="45"/>
      <c r="F669" s="42"/>
      <c r="G669" s="42"/>
    </row>
    <row r="670" spans="2:7" s="50" customFormat="1" x14ac:dyDescent="0.3">
      <c r="B670" s="45"/>
      <c r="C670" s="45"/>
      <c r="F670" s="42"/>
      <c r="G670" s="42"/>
    </row>
    <row r="671" spans="2:7" s="50" customFormat="1" x14ac:dyDescent="0.3">
      <c r="B671" s="45"/>
      <c r="C671" s="45"/>
      <c r="F671" s="42"/>
      <c r="G671" s="42"/>
    </row>
    <row r="672" spans="2:7" s="50" customFormat="1" x14ac:dyDescent="0.3">
      <c r="B672" s="45"/>
      <c r="C672" s="45"/>
      <c r="F672" s="42"/>
      <c r="G672" s="42"/>
    </row>
    <row r="673" spans="2:7" s="50" customFormat="1" x14ac:dyDescent="0.3">
      <c r="B673" s="45"/>
      <c r="C673" s="45"/>
      <c r="F673" s="42"/>
      <c r="G673" s="42"/>
    </row>
    <row r="674" spans="2:7" s="50" customFormat="1" x14ac:dyDescent="0.3">
      <c r="B674" s="45"/>
      <c r="C674" s="45"/>
      <c r="F674" s="42"/>
      <c r="G674" s="42"/>
    </row>
    <row r="675" spans="2:7" s="50" customFormat="1" x14ac:dyDescent="0.3">
      <c r="B675" s="45"/>
      <c r="C675" s="45"/>
      <c r="F675" s="42"/>
      <c r="G675" s="42"/>
    </row>
    <row r="676" spans="2:7" s="50" customFormat="1" x14ac:dyDescent="0.3">
      <c r="B676" s="45"/>
      <c r="C676" s="45"/>
      <c r="F676" s="42"/>
      <c r="G676" s="42"/>
    </row>
    <row r="677" spans="2:7" s="50" customFormat="1" x14ac:dyDescent="0.3">
      <c r="B677" s="45"/>
      <c r="C677" s="45"/>
      <c r="F677" s="42"/>
      <c r="G677" s="42"/>
    </row>
    <row r="678" spans="2:7" s="50" customFormat="1" x14ac:dyDescent="0.3">
      <c r="B678" s="45"/>
      <c r="C678" s="45"/>
      <c r="F678" s="42"/>
      <c r="G678" s="42"/>
    </row>
    <row r="679" spans="2:7" s="50" customFormat="1" x14ac:dyDescent="0.3">
      <c r="B679" s="45"/>
      <c r="C679" s="45"/>
      <c r="F679" s="42"/>
      <c r="G679" s="42"/>
    </row>
    <row r="680" spans="2:7" s="50" customFormat="1" x14ac:dyDescent="0.3">
      <c r="B680" s="45"/>
      <c r="C680" s="45"/>
      <c r="F680" s="42"/>
      <c r="G680" s="42"/>
    </row>
    <row r="681" spans="2:7" s="50" customFormat="1" x14ac:dyDescent="0.3">
      <c r="B681" s="45"/>
      <c r="C681" s="45"/>
      <c r="F681" s="42"/>
      <c r="G681" s="42"/>
    </row>
    <row r="682" spans="2:7" s="50" customFormat="1" x14ac:dyDescent="0.3">
      <c r="B682" s="45"/>
      <c r="C682" s="45"/>
      <c r="F682" s="42"/>
      <c r="G682" s="42"/>
    </row>
    <row r="683" spans="2:7" s="50" customFormat="1" x14ac:dyDescent="0.3">
      <c r="B683" s="45"/>
      <c r="C683" s="45"/>
      <c r="F683" s="42"/>
      <c r="G683" s="42"/>
    </row>
    <row r="684" spans="2:7" s="50" customFormat="1" x14ac:dyDescent="0.3">
      <c r="B684" s="45"/>
      <c r="C684" s="45"/>
      <c r="F684" s="42"/>
      <c r="G684" s="42"/>
    </row>
    <row r="685" spans="2:7" s="50" customFormat="1" x14ac:dyDescent="0.3">
      <c r="B685" s="45"/>
      <c r="C685" s="45"/>
      <c r="F685" s="42"/>
      <c r="G685" s="42"/>
    </row>
    <row r="686" spans="2:7" s="50" customFormat="1" x14ac:dyDescent="0.3">
      <c r="B686" s="45"/>
      <c r="C686" s="45"/>
      <c r="F686" s="42"/>
      <c r="G686" s="42"/>
    </row>
    <row r="687" spans="2:7" s="50" customFormat="1" x14ac:dyDescent="0.3">
      <c r="B687" s="45"/>
      <c r="C687" s="45"/>
      <c r="F687" s="42"/>
      <c r="G687" s="42"/>
    </row>
    <row r="688" spans="2:7" s="50" customFormat="1" x14ac:dyDescent="0.3">
      <c r="B688" s="45"/>
      <c r="C688" s="45"/>
      <c r="F688" s="42"/>
      <c r="G688" s="42"/>
    </row>
    <row r="689" spans="2:7" s="50" customFormat="1" x14ac:dyDescent="0.3">
      <c r="B689" s="45"/>
      <c r="C689" s="45"/>
      <c r="F689" s="42"/>
      <c r="G689" s="42"/>
    </row>
    <row r="690" spans="2:7" s="50" customFormat="1" x14ac:dyDescent="0.3">
      <c r="B690" s="45"/>
      <c r="C690" s="45"/>
      <c r="F690" s="42"/>
      <c r="G690" s="42"/>
    </row>
    <row r="691" spans="2:7" s="50" customFormat="1" x14ac:dyDescent="0.3">
      <c r="B691" s="45"/>
      <c r="C691" s="45"/>
      <c r="F691" s="42"/>
      <c r="G691" s="42"/>
    </row>
    <row r="692" spans="2:7" s="50" customFormat="1" x14ac:dyDescent="0.3">
      <c r="B692" s="45"/>
      <c r="C692" s="45"/>
      <c r="F692" s="42"/>
      <c r="G692" s="42"/>
    </row>
    <row r="693" spans="2:7" s="50" customFormat="1" x14ac:dyDescent="0.3">
      <c r="B693" s="45"/>
      <c r="C693" s="45"/>
      <c r="F693" s="42"/>
      <c r="G693" s="42"/>
    </row>
    <row r="694" spans="2:7" s="50" customFormat="1" x14ac:dyDescent="0.3">
      <c r="B694" s="45"/>
      <c r="C694" s="45"/>
      <c r="F694" s="42"/>
      <c r="G694" s="42"/>
    </row>
    <row r="695" spans="2:7" s="50" customFormat="1" x14ac:dyDescent="0.3">
      <c r="B695" s="45"/>
      <c r="C695" s="45"/>
      <c r="F695" s="42"/>
      <c r="G695" s="42"/>
    </row>
    <row r="696" spans="2:7" s="50" customFormat="1" x14ac:dyDescent="0.3">
      <c r="B696" s="45"/>
      <c r="C696" s="45"/>
      <c r="F696" s="42"/>
      <c r="G696" s="42"/>
    </row>
    <row r="697" spans="2:7" s="50" customFormat="1" x14ac:dyDescent="0.3">
      <c r="B697" s="45"/>
      <c r="C697" s="45"/>
      <c r="F697" s="42"/>
      <c r="G697" s="42"/>
    </row>
    <row r="698" spans="2:7" s="50" customFormat="1" x14ac:dyDescent="0.3">
      <c r="B698" s="45"/>
      <c r="C698" s="45"/>
      <c r="F698" s="42"/>
      <c r="G698" s="42"/>
    </row>
    <row r="699" spans="2:7" s="50" customFormat="1" x14ac:dyDescent="0.3">
      <c r="B699" s="45"/>
      <c r="C699" s="45"/>
      <c r="F699" s="42"/>
      <c r="G699" s="42"/>
    </row>
    <row r="700" spans="2:7" s="50" customFormat="1" x14ac:dyDescent="0.3">
      <c r="B700" s="45"/>
      <c r="C700" s="45"/>
      <c r="F700" s="42"/>
      <c r="G700" s="42"/>
    </row>
    <row r="701" spans="2:7" s="50" customFormat="1" x14ac:dyDescent="0.3">
      <c r="B701" s="45"/>
      <c r="C701" s="45"/>
      <c r="F701" s="42"/>
      <c r="G701" s="42"/>
    </row>
    <row r="702" spans="2:7" s="50" customFormat="1" x14ac:dyDescent="0.3">
      <c r="B702" s="45"/>
      <c r="C702" s="45"/>
      <c r="F702" s="42"/>
      <c r="G702" s="42"/>
    </row>
    <row r="703" spans="2:7" s="50" customFormat="1" x14ac:dyDescent="0.3">
      <c r="B703" s="45"/>
      <c r="C703" s="45"/>
      <c r="F703" s="42"/>
      <c r="G703" s="42"/>
    </row>
    <row r="704" spans="2:7" s="50" customFormat="1" x14ac:dyDescent="0.3">
      <c r="B704" s="45"/>
      <c r="C704" s="45"/>
      <c r="F704" s="42"/>
      <c r="G704" s="42"/>
    </row>
    <row r="705" spans="2:7" s="50" customFormat="1" x14ac:dyDescent="0.3">
      <c r="B705" s="45"/>
      <c r="C705" s="45"/>
      <c r="F705" s="42"/>
      <c r="G705" s="42"/>
    </row>
    <row r="706" spans="2:7" s="50" customFormat="1" x14ac:dyDescent="0.3">
      <c r="B706" s="45"/>
      <c r="C706" s="45"/>
      <c r="F706" s="42"/>
      <c r="G706" s="42"/>
    </row>
    <row r="707" spans="2:7" s="50" customFormat="1" x14ac:dyDescent="0.3">
      <c r="B707" s="45"/>
      <c r="C707" s="45"/>
      <c r="F707" s="42"/>
      <c r="G707" s="42"/>
    </row>
    <row r="708" spans="2:7" s="50" customFormat="1" x14ac:dyDescent="0.3">
      <c r="B708" s="45"/>
      <c r="C708" s="45"/>
      <c r="F708" s="42"/>
      <c r="G708" s="42"/>
    </row>
    <row r="709" spans="2:7" s="50" customFormat="1" x14ac:dyDescent="0.3">
      <c r="B709" s="45"/>
      <c r="C709" s="45"/>
      <c r="F709" s="42"/>
      <c r="G709" s="42"/>
    </row>
    <row r="710" spans="2:7" s="50" customFormat="1" x14ac:dyDescent="0.3">
      <c r="B710" s="45"/>
      <c r="C710" s="45"/>
      <c r="F710" s="42"/>
      <c r="G710" s="42"/>
    </row>
    <row r="711" spans="2:7" s="50" customFormat="1" x14ac:dyDescent="0.3">
      <c r="B711" s="45"/>
      <c r="C711" s="45"/>
      <c r="F711" s="42"/>
      <c r="G711" s="42"/>
    </row>
    <row r="712" spans="2:7" s="50" customFormat="1" x14ac:dyDescent="0.3">
      <c r="B712" s="45"/>
      <c r="C712" s="45"/>
      <c r="F712" s="42"/>
      <c r="G712" s="42"/>
    </row>
    <row r="713" spans="2:7" s="50" customFormat="1" x14ac:dyDescent="0.3">
      <c r="B713" s="45"/>
      <c r="C713" s="45"/>
      <c r="F713" s="42"/>
      <c r="G713" s="42"/>
    </row>
    <row r="714" spans="2:7" s="50" customFormat="1" x14ac:dyDescent="0.3">
      <c r="B714" s="45"/>
      <c r="C714" s="45"/>
      <c r="F714" s="42"/>
      <c r="G714" s="42"/>
    </row>
    <row r="715" spans="2:7" s="50" customFormat="1" x14ac:dyDescent="0.3">
      <c r="B715" s="45"/>
      <c r="C715" s="45"/>
      <c r="F715" s="42"/>
      <c r="G715" s="42"/>
    </row>
    <row r="716" spans="2:7" s="50" customFormat="1" x14ac:dyDescent="0.3">
      <c r="B716" s="45"/>
      <c r="C716" s="45"/>
      <c r="F716" s="42"/>
      <c r="G716" s="42"/>
    </row>
    <row r="717" spans="2:7" s="50" customFormat="1" x14ac:dyDescent="0.3">
      <c r="B717" s="45"/>
      <c r="C717" s="45"/>
      <c r="F717" s="42"/>
      <c r="G717" s="42"/>
    </row>
    <row r="718" spans="2:7" s="50" customFormat="1" x14ac:dyDescent="0.3">
      <c r="B718" s="45"/>
      <c r="C718" s="45"/>
      <c r="F718" s="42"/>
      <c r="G718" s="42"/>
    </row>
    <row r="719" spans="2:7" s="50" customFormat="1" x14ac:dyDescent="0.3">
      <c r="B719" s="45"/>
      <c r="C719" s="45"/>
      <c r="F719" s="42"/>
      <c r="G719" s="42"/>
    </row>
    <row r="720" spans="2:7" s="50" customFormat="1" x14ac:dyDescent="0.3">
      <c r="B720" s="45"/>
      <c r="C720" s="45"/>
      <c r="F720" s="42"/>
      <c r="G720" s="42"/>
    </row>
    <row r="721" spans="2:7" s="50" customFormat="1" x14ac:dyDescent="0.3">
      <c r="B721" s="45"/>
      <c r="C721" s="45"/>
      <c r="F721" s="42"/>
      <c r="G721" s="42"/>
    </row>
    <row r="722" spans="2:7" s="50" customFormat="1" x14ac:dyDescent="0.3">
      <c r="B722" s="45"/>
      <c r="C722" s="45"/>
      <c r="F722" s="42"/>
      <c r="G722" s="42"/>
    </row>
    <row r="723" spans="2:7" s="50" customFormat="1" x14ac:dyDescent="0.3">
      <c r="B723" s="45"/>
      <c r="C723" s="45"/>
      <c r="F723" s="42"/>
      <c r="G723" s="42"/>
    </row>
    <row r="724" spans="2:7" s="50" customFormat="1" x14ac:dyDescent="0.3">
      <c r="B724" s="45"/>
      <c r="C724" s="45"/>
      <c r="F724" s="42"/>
      <c r="G724" s="42"/>
    </row>
    <row r="725" spans="2:7" s="50" customFormat="1" x14ac:dyDescent="0.3">
      <c r="B725" s="45"/>
      <c r="C725" s="45"/>
      <c r="F725" s="42"/>
      <c r="G725" s="42"/>
    </row>
    <row r="726" spans="2:7" s="50" customFormat="1" x14ac:dyDescent="0.3">
      <c r="B726" s="45"/>
      <c r="C726" s="45"/>
      <c r="F726" s="42"/>
      <c r="G726" s="42"/>
    </row>
    <row r="727" spans="2:7" s="50" customFormat="1" x14ac:dyDescent="0.3">
      <c r="B727" s="45"/>
      <c r="C727" s="45"/>
      <c r="F727" s="42"/>
      <c r="G727" s="42"/>
    </row>
    <row r="728" spans="2:7" s="50" customFormat="1" x14ac:dyDescent="0.3">
      <c r="B728" s="45"/>
      <c r="C728" s="45"/>
      <c r="F728" s="42"/>
      <c r="G728" s="42"/>
    </row>
    <row r="729" spans="2:7" s="50" customFormat="1" x14ac:dyDescent="0.3">
      <c r="B729" s="45"/>
      <c r="C729" s="45"/>
      <c r="F729" s="42"/>
      <c r="G729" s="42"/>
    </row>
    <row r="730" spans="2:7" s="50" customFormat="1" x14ac:dyDescent="0.3">
      <c r="B730" s="45"/>
      <c r="C730" s="45"/>
      <c r="F730" s="42"/>
      <c r="G730" s="42"/>
    </row>
    <row r="731" spans="2:7" s="50" customFormat="1" x14ac:dyDescent="0.3">
      <c r="B731" s="45"/>
      <c r="C731" s="45"/>
      <c r="F731" s="42"/>
      <c r="G731" s="42"/>
    </row>
    <row r="732" spans="2:7" s="50" customFormat="1" x14ac:dyDescent="0.3">
      <c r="B732" s="45"/>
      <c r="C732" s="45"/>
      <c r="F732" s="42"/>
      <c r="G732" s="42"/>
    </row>
    <row r="733" spans="2:7" s="50" customFormat="1" x14ac:dyDescent="0.3">
      <c r="B733" s="45"/>
      <c r="C733" s="45"/>
      <c r="F733" s="42"/>
      <c r="G733" s="42"/>
    </row>
    <row r="734" spans="2:7" s="50" customFormat="1" x14ac:dyDescent="0.3">
      <c r="B734" s="45"/>
      <c r="C734" s="45"/>
      <c r="F734" s="42"/>
      <c r="G734" s="42"/>
    </row>
    <row r="735" spans="2:7" s="50" customFormat="1" x14ac:dyDescent="0.3">
      <c r="B735" s="45"/>
      <c r="C735" s="45"/>
      <c r="F735" s="42"/>
      <c r="G735" s="42"/>
    </row>
    <row r="736" spans="2:7" s="50" customFormat="1" x14ac:dyDescent="0.3">
      <c r="B736" s="45"/>
      <c r="C736" s="45"/>
      <c r="F736" s="42"/>
      <c r="G736" s="42"/>
    </row>
    <row r="737" spans="2:7" s="50" customFormat="1" x14ac:dyDescent="0.3">
      <c r="B737" s="45"/>
      <c r="C737" s="45"/>
      <c r="F737" s="42"/>
      <c r="G737" s="42"/>
    </row>
    <row r="738" spans="2:7" s="50" customFormat="1" x14ac:dyDescent="0.3">
      <c r="B738" s="45"/>
      <c r="C738" s="45"/>
      <c r="F738" s="42"/>
      <c r="G738" s="42"/>
    </row>
    <row r="739" spans="2:7" s="50" customFormat="1" x14ac:dyDescent="0.3">
      <c r="B739" s="45"/>
      <c r="C739" s="45"/>
      <c r="F739" s="42"/>
      <c r="G739" s="42"/>
    </row>
    <row r="740" spans="2:7" s="50" customFormat="1" x14ac:dyDescent="0.3">
      <c r="B740" s="45"/>
      <c r="C740" s="45"/>
      <c r="F740" s="42"/>
      <c r="G740" s="42"/>
    </row>
    <row r="741" spans="2:7" s="50" customFormat="1" x14ac:dyDescent="0.3">
      <c r="B741" s="45"/>
      <c r="C741" s="45"/>
      <c r="F741" s="42"/>
      <c r="G741" s="42"/>
    </row>
    <row r="742" spans="2:7" s="50" customFormat="1" x14ac:dyDescent="0.3">
      <c r="B742" s="45"/>
      <c r="C742" s="45"/>
      <c r="F742" s="42"/>
      <c r="G742" s="42"/>
    </row>
    <row r="743" spans="2:7" s="50" customFormat="1" x14ac:dyDescent="0.3">
      <c r="B743" s="45"/>
      <c r="C743" s="45"/>
      <c r="F743" s="42"/>
      <c r="G743" s="42"/>
    </row>
    <row r="744" spans="2:7" s="50" customFormat="1" x14ac:dyDescent="0.3">
      <c r="B744" s="45"/>
      <c r="C744" s="45"/>
      <c r="F744" s="42"/>
      <c r="G744" s="42"/>
    </row>
    <row r="745" spans="2:7" s="50" customFormat="1" x14ac:dyDescent="0.3">
      <c r="B745" s="45"/>
      <c r="C745" s="45"/>
      <c r="F745" s="42"/>
      <c r="G745" s="42"/>
    </row>
    <row r="746" spans="2:7" s="50" customFormat="1" x14ac:dyDescent="0.3">
      <c r="B746" s="45"/>
      <c r="C746" s="45"/>
      <c r="F746" s="42"/>
      <c r="G746" s="42"/>
    </row>
    <row r="747" spans="2:7" s="50" customFormat="1" x14ac:dyDescent="0.3">
      <c r="B747" s="45"/>
      <c r="C747" s="45"/>
      <c r="F747" s="42"/>
      <c r="G747" s="42"/>
    </row>
    <row r="748" spans="2:7" s="50" customFormat="1" x14ac:dyDescent="0.3">
      <c r="B748" s="45"/>
      <c r="C748" s="45"/>
      <c r="F748" s="42"/>
      <c r="G748" s="42"/>
    </row>
    <row r="749" spans="2:7" s="50" customFormat="1" x14ac:dyDescent="0.3">
      <c r="B749" s="45"/>
      <c r="C749" s="45"/>
      <c r="F749" s="42"/>
      <c r="G749" s="42"/>
    </row>
    <row r="750" spans="2:7" s="50" customFormat="1" x14ac:dyDescent="0.3">
      <c r="B750" s="45"/>
      <c r="C750" s="45"/>
      <c r="F750" s="42"/>
      <c r="G750" s="42"/>
    </row>
    <row r="751" spans="2:7" s="50" customFormat="1" x14ac:dyDescent="0.3">
      <c r="B751" s="45"/>
      <c r="C751" s="45"/>
      <c r="F751" s="42"/>
      <c r="G751" s="42"/>
    </row>
    <row r="752" spans="2:7" s="50" customFormat="1" x14ac:dyDescent="0.3">
      <c r="B752" s="45"/>
      <c r="C752" s="45"/>
      <c r="F752" s="42"/>
      <c r="G752" s="42"/>
    </row>
    <row r="753" spans="2:7" s="50" customFormat="1" x14ac:dyDescent="0.3">
      <c r="B753" s="45"/>
      <c r="C753" s="45"/>
      <c r="F753" s="42"/>
      <c r="G753" s="42"/>
    </row>
    <row r="754" spans="2:7" s="50" customFormat="1" x14ac:dyDescent="0.3">
      <c r="B754" s="45"/>
      <c r="C754" s="45"/>
      <c r="F754" s="42"/>
      <c r="G754" s="42"/>
    </row>
    <row r="755" spans="2:7" s="50" customFormat="1" x14ac:dyDescent="0.3">
      <c r="B755" s="45"/>
      <c r="C755" s="45"/>
      <c r="F755" s="42"/>
      <c r="G755" s="42"/>
    </row>
    <row r="756" spans="2:7" s="50" customFormat="1" x14ac:dyDescent="0.3">
      <c r="B756" s="45"/>
      <c r="C756" s="45"/>
      <c r="F756" s="42"/>
      <c r="G756" s="42"/>
    </row>
    <row r="757" spans="2:7" s="50" customFormat="1" x14ac:dyDescent="0.3">
      <c r="B757" s="45"/>
      <c r="C757" s="45"/>
      <c r="F757" s="42"/>
      <c r="G757" s="42"/>
    </row>
    <row r="758" spans="2:7" s="50" customFormat="1" x14ac:dyDescent="0.3">
      <c r="B758" s="45"/>
      <c r="C758" s="45"/>
      <c r="F758" s="42"/>
      <c r="G758" s="42"/>
    </row>
    <row r="759" spans="2:7" s="50" customFormat="1" x14ac:dyDescent="0.3">
      <c r="B759" s="45"/>
      <c r="C759" s="45"/>
      <c r="F759" s="42"/>
      <c r="G759" s="42"/>
    </row>
    <row r="760" spans="2:7" s="50" customFormat="1" x14ac:dyDescent="0.3">
      <c r="B760" s="45"/>
      <c r="C760" s="45"/>
      <c r="F760" s="42"/>
      <c r="G760" s="42"/>
    </row>
    <row r="761" spans="2:7" s="50" customFormat="1" x14ac:dyDescent="0.3">
      <c r="B761" s="45"/>
      <c r="C761" s="45"/>
      <c r="F761" s="42"/>
      <c r="G761" s="42"/>
    </row>
    <row r="762" spans="2:7" s="50" customFormat="1" x14ac:dyDescent="0.3">
      <c r="B762" s="45"/>
      <c r="C762" s="45"/>
      <c r="F762" s="42"/>
      <c r="G762" s="42"/>
    </row>
    <row r="763" spans="2:7" s="50" customFormat="1" x14ac:dyDescent="0.3">
      <c r="B763" s="45"/>
      <c r="C763" s="45"/>
      <c r="F763" s="42"/>
      <c r="G763" s="42"/>
    </row>
    <row r="764" spans="2:7" s="50" customFormat="1" x14ac:dyDescent="0.3">
      <c r="B764" s="45"/>
      <c r="C764" s="45"/>
      <c r="F764" s="42"/>
      <c r="G764" s="42"/>
    </row>
    <row r="765" spans="2:7" s="50" customFormat="1" x14ac:dyDescent="0.3">
      <c r="B765" s="45"/>
      <c r="C765" s="45"/>
      <c r="F765" s="42"/>
      <c r="G765" s="42"/>
    </row>
    <row r="766" spans="2:7" s="50" customFormat="1" x14ac:dyDescent="0.3">
      <c r="B766" s="45"/>
      <c r="C766" s="45"/>
      <c r="F766" s="42"/>
      <c r="G766" s="42"/>
    </row>
    <row r="767" spans="2:7" s="50" customFormat="1" x14ac:dyDescent="0.3">
      <c r="B767" s="45"/>
      <c r="C767" s="45"/>
      <c r="F767" s="42"/>
      <c r="G767" s="42"/>
    </row>
    <row r="768" spans="2:7" s="50" customFormat="1" x14ac:dyDescent="0.3">
      <c r="B768" s="45"/>
      <c r="C768" s="45"/>
      <c r="F768" s="42"/>
      <c r="G768" s="42"/>
    </row>
    <row r="769" spans="2:7" s="50" customFormat="1" x14ac:dyDescent="0.3">
      <c r="B769" s="45"/>
      <c r="C769" s="45"/>
      <c r="F769" s="42"/>
      <c r="G769" s="42"/>
    </row>
    <row r="770" spans="2:7" s="50" customFormat="1" x14ac:dyDescent="0.3">
      <c r="B770" s="45"/>
      <c r="C770" s="45"/>
      <c r="F770" s="42"/>
      <c r="G770" s="42"/>
    </row>
    <row r="771" spans="2:7" s="50" customFormat="1" x14ac:dyDescent="0.3">
      <c r="B771" s="45"/>
      <c r="C771" s="45"/>
      <c r="F771" s="42"/>
      <c r="G771" s="42"/>
    </row>
    <row r="772" spans="2:7" s="50" customFormat="1" x14ac:dyDescent="0.3">
      <c r="B772" s="45"/>
      <c r="C772" s="45"/>
      <c r="F772" s="42"/>
      <c r="G772" s="42"/>
    </row>
    <row r="773" spans="2:7" s="50" customFormat="1" x14ac:dyDescent="0.3">
      <c r="B773" s="45"/>
      <c r="C773" s="45"/>
      <c r="F773" s="42"/>
      <c r="G773" s="42"/>
    </row>
    <row r="774" spans="2:7" s="50" customFormat="1" x14ac:dyDescent="0.3">
      <c r="B774" s="45"/>
      <c r="C774" s="45"/>
      <c r="F774" s="42"/>
      <c r="G774" s="42"/>
    </row>
    <row r="775" spans="2:7" s="50" customFormat="1" x14ac:dyDescent="0.3">
      <c r="B775" s="45"/>
      <c r="C775" s="45"/>
      <c r="F775" s="42"/>
      <c r="G775" s="42"/>
    </row>
    <row r="776" spans="2:7" s="50" customFormat="1" x14ac:dyDescent="0.3">
      <c r="B776" s="45"/>
      <c r="C776" s="45"/>
      <c r="F776" s="42"/>
      <c r="G776" s="42"/>
    </row>
    <row r="777" spans="2:7" s="50" customFormat="1" x14ac:dyDescent="0.3">
      <c r="B777" s="45"/>
      <c r="C777" s="45"/>
      <c r="F777" s="42"/>
      <c r="G777" s="42"/>
    </row>
    <row r="778" spans="2:7" s="50" customFormat="1" x14ac:dyDescent="0.3">
      <c r="B778" s="45"/>
      <c r="C778" s="45"/>
      <c r="F778" s="42"/>
      <c r="G778" s="42"/>
    </row>
    <row r="779" spans="2:7" s="50" customFormat="1" x14ac:dyDescent="0.3">
      <c r="B779" s="45"/>
      <c r="C779" s="45"/>
      <c r="F779" s="42"/>
      <c r="G779" s="42"/>
    </row>
    <row r="780" spans="2:7" s="50" customFormat="1" x14ac:dyDescent="0.3">
      <c r="B780" s="45"/>
      <c r="C780" s="45"/>
      <c r="F780" s="42"/>
      <c r="G780" s="42"/>
    </row>
    <row r="781" spans="2:7" s="50" customFormat="1" x14ac:dyDescent="0.3">
      <c r="B781" s="45"/>
      <c r="C781" s="45"/>
      <c r="F781" s="42"/>
      <c r="G781" s="42"/>
    </row>
    <row r="782" spans="2:7" s="50" customFormat="1" x14ac:dyDescent="0.3">
      <c r="B782" s="45"/>
      <c r="C782" s="45"/>
      <c r="F782" s="42"/>
      <c r="G782" s="42"/>
    </row>
    <row r="783" spans="2:7" s="50" customFormat="1" x14ac:dyDescent="0.3">
      <c r="B783" s="45"/>
      <c r="C783" s="45"/>
      <c r="F783" s="42"/>
      <c r="G783" s="42"/>
    </row>
    <row r="784" spans="2:7" s="50" customFormat="1" x14ac:dyDescent="0.3">
      <c r="B784" s="45"/>
      <c r="C784" s="45"/>
      <c r="F784" s="42"/>
      <c r="G784" s="42"/>
    </row>
    <row r="785" spans="2:7" s="50" customFormat="1" x14ac:dyDescent="0.3">
      <c r="B785" s="45"/>
      <c r="C785" s="45"/>
      <c r="F785" s="42"/>
      <c r="G785" s="42"/>
    </row>
    <row r="786" spans="2:7" s="50" customFormat="1" x14ac:dyDescent="0.3">
      <c r="B786" s="45"/>
      <c r="C786" s="45"/>
      <c r="F786" s="42"/>
      <c r="G786" s="42"/>
    </row>
    <row r="787" spans="2:7" s="50" customFormat="1" x14ac:dyDescent="0.3">
      <c r="B787" s="45"/>
      <c r="C787" s="45"/>
      <c r="F787" s="42"/>
      <c r="G787" s="42"/>
    </row>
    <row r="788" spans="2:7" s="50" customFormat="1" x14ac:dyDescent="0.3">
      <c r="B788" s="45"/>
      <c r="C788" s="45"/>
      <c r="F788" s="42"/>
      <c r="G788" s="42"/>
    </row>
    <row r="789" spans="2:7" s="50" customFormat="1" x14ac:dyDescent="0.3">
      <c r="B789" s="45"/>
      <c r="C789" s="45"/>
      <c r="F789" s="42"/>
      <c r="G789" s="42"/>
    </row>
    <row r="790" spans="2:7" s="50" customFormat="1" x14ac:dyDescent="0.3">
      <c r="B790" s="45"/>
      <c r="C790" s="45"/>
      <c r="F790" s="42"/>
      <c r="G790" s="42"/>
    </row>
    <row r="791" spans="2:7" s="50" customFormat="1" x14ac:dyDescent="0.3">
      <c r="B791" s="45"/>
      <c r="C791" s="45"/>
      <c r="F791" s="42"/>
      <c r="G791" s="42"/>
    </row>
    <row r="792" spans="2:7" s="50" customFormat="1" x14ac:dyDescent="0.3">
      <c r="B792" s="45"/>
      <c r="C792" s="45"/>
      <c r="F792" s="42"/>
      <c r="G792" s="42"/>
    </row>
    <row r="793" spans="2:7" s="50" customFormat="1" x14ac:dyDescent="0.3">
      <c r="B793" s="45"/>
      <c r="C793" s="45"/>
      <c r="F793" s="42"/>
      <c r="G793" s="42"/>
    </row>
    <row r="794" spans="2:7" s="50" customFormat="1" x14ac:dyDescent="0.3">
      <c r="B794" s="45"/>
      <c r="C794" s="45"/>
      <c r="F794" s="42"/>
      <c r="G794" s="42"/>
    </row>
    <row r="795" spans="2:7" s="50" customFormat="1" x14ac:dyDescent="0.3">
      <c r="B795" s="45"/>
      <c r="C795" s="45"/>
      <c r="F795" s="42"/>
      <c r="G795" s="42"/>
    </row>
    <row r="796" spans="2:7" s="50" customFormat="1" x14ac:dyDescent="0.3">
      <c r="B796" s="45"/>
      <c r="C796" s="45"/>
      <c r="F796" s="42"/>
      <c r="G796" s="42"/>
    </row>
    <row r="797" spans="2:7" s="50" customFormat="1" x14ac:dyDescent="0.3">
      <c r="B797" s="45"/>
      <c r="C797" s="45"/>
      <c r="F797" s="42"/>
      <c r="G797" s="42"/>
    </row>
    <row r="798" spans="2:7" s="50" customFormat="1" x14ac:dyDescent="0.3">
      <c r="B798" s="45"/>
      <c r="C798" s="45"/>
      <c r="F798" s="42"/>
      <c r="G798" s="42"/>
    </row>
    <row r="799" spans="2:7" s="50" customFormat="1" x14ac:dyDescent="0.3">
      <c r="B799" s="45"/>
      <c r="C799" s="45"/>
      <c r="F799" s="42"/>
      <c r="G799" s="42"/>
    </row>
    <row r="800" spans="2:7" s="50" customFormat="1" x14ac:dyDescent="0.3">
      <c r="B800" s="45"/>
      <c r="C800" s="45"/>
      <c r="F800" s="42"/>
      <c r="G800" s="42"/>
    </row>
    <row r="801" spans="2:7" s="50" customFormat="1" x14ac:dyDescent="0.3">
      <c r="B801" s="45"/>
      <c r="C801" s="45"/>
      <c r="F801" s="42"/>
      <c r="G801" s="42"/>
    </row>
    <row r="802" spans="2:7" s="50" customFormat="1" x14ac:dyDescent="0.3">
      <c r="B802" s="45"/>
      <c r="C802" s="45"/>
      <c r="F802" s="42"/>
      <c r="G802" s="42"/>
    </row>
    <row r="803" spans="2:7" s="50" customFormat="1" x14ac:dyDescent="0.3">
      <c r="B803" s="45"/>
      <c r="C803" s="45"/>
      <c r="F803" s="42"/>
      <c r="G803" s="42"/>
    </row>
    <row r="804" spans="2:7" s="50" customFormat="1" x14ac:dyDescent="0.3">
      <c r="B804" s="45"/>
      <c r="C804" s="45"/>
      <c r="F804" s="42"/>
      <c r="G804" s="42"/>
    </row>
    <row r="805" spans="2:7" s="50" customFormat="1" x14ac:dyDescent="0.3">
      <c r="B805" s="45"/>
      <c r="C805" s="45"/>
      <c r="F805" s="42"/>
      <c r="G805" s="42"/>
    </row>
    <row r="806" spans="2:7" s="50" customFormat="1" x14ac:dyDescent="0.3">
      <c r="B806" s="45"/>
      <c r="C806" s="45"/>
      <c r="F806" s="42"/>
      <c r="G806" s="42"/>
    </row>
    <row r="807" spans="2:7" s="50" customFormat="1" x14ac:dyDescent="0.3">
      <c r="B807" s="45"/>
      <c r="C807" s="45"/>
      <c r="F807" s="42"/>
      <c r="G807" s="42"/>
    </row>
    <row r="808" spans="2:7" s="50" customFormat="1" x14ac:dyDescent="0.3">
      <c r="B808" s="45"/>
      <c r="C808" s="45"/>
      <c r="F808" s="42"/>
      <c r="G808" s="42"/>
    </row>
    <row r="809" spans="2:7" s="50" customFormat="1" x14ac:dyDescent="0.3">
      <c r="B809" s="45"/>
      <c r="C809" s="45"/>
      <c r="F809" s="42"/>
      <c r="G809" s="42"/>
    </row>
    <row r="810" spans="2:7" s="50" customFormat="1" x14ac:dyDescent="0.3">
      <c r="B810" s="45"/>
      <c r="C810" s="45"/>
      <c r="F810" s="42"/>
      <c r="G810" s="42"/>
    </row>
    <row r="811" spans="2:7" s="50" customFormat="1" x14ac:dyDescent="0.3">
      <c r="B811" s="45"/>
      <c r="C811" s="45"/>
      <c r="F811" s="42"/>
      <c r="G811" s="42"/>
    </row>
    <row r="812" spans="2:7" s="50" customFormat="1" x14ac:dyDescent="0.3">
      <c r="B812" s="45"/>
      <c r="C812" s="45"/>
      <c r="F812" s="42"/>
      <c r="G812" s="42"/>
    </row>
    <row r="813" spans="2:7" s="50" customFormat="1" x14ac:dyDescent="0.3">
      <c r="B813" s="45"/>
      <c r="C813" s="45"/>
      <c r="F813" s="42"/>
      <c r="G813" s="42"/>
    </row>
    <row r="814" spans="2:7" s="50" customFormat="1" x14ac:dyDescent="0.3">
      <c r="B814" s="45"/>
      <c r="C814" s="45"/>
      <c r="F814" s="42"/>
      <c r="G814" s="42"/>
    </row>
    <row r="815" spans="2:7" s="50" customFormat="1" x14ac:dyDescent="0.3">
      <c r="B815" s="45"/>
      <c r="C815" s="45"/>
      <c r="F815" s="42"/>
      <c r="G815" s="42"/>
    </row>
    <row r="816" spans="2:7" s="50" customFormat="1" x14ac:dyDescent="0.3">
      <c r="B816" s="45"/>
      <c r="C816" s="45"/>
      <c r="F816" s="42"/>
      <c r="G816" s="42"/>
    </row>
    <row r="817" spans="2:7" s="50" customFormat="1" x14ac:dyDescent="0.3">
      <c r="B817" s="45"/>
      <c r="C817" s="45"/>
      <c r="F817" s="42"/>
      <c r="G817" s="42"/>
    </row>
    <row r="818" spans="2:7" s="50" customFormat="1" x14ac:dyDescent="0.3">
      <c r="B818" s="45"/>
      <c r="C818" s="45"/>
      <c r="F818" s="42"/>
      <c r="G818" s="42"/>
    </row>
    <row r="819" spans="2:7" s="50" customFormat="1" x14ac:dyDescent="0.3">
      <c r="B819" s="45"/>
      <c r="C819" s="45"/>
      <c r="F819" s="42"/>
      <c r="G819" s="42"/>
    </row>
    <row r="820" spans="2:7" s="50" customFormat="1" x14ac:dyDescent="0.3">
      <c r="B820" s="45"/>
      <c r="C820" s="45"/>
      <c r="F820" s="42"/>
      <c r="G820" s="42"/>
    </row>
    <row r="821" spans="2:7" s="50" customFormat="1" x14ac:dyDescent="0.3">
      <c r="B821" s="45"/>
      <c r="C821" s="45"/>
      <c r="F821" s="42"/>
      <c r="G821" s="42"/>
    </row>
    <row r="822" spans="2:7" s="50" customFormat="1" x14ac:dyDescent="0.3">
      <c r="B822" s="45"/>
      <c r="C822" s="45"/>
      <c r="F822" s="42"/>
      <c r="G822" s="42"/>
    </row>
    <row r="823" spans="2:7" s="50" customFormat="1" x14ac:dyDescent="0.3">
      <c r="B823" s="45"/>
      <c r="C823" s="45"/>
      <c r="F823" s="42"/>
      <c r="G823" s="42"/>
    </row>
    <row r="824" spans="2:7" s="50" customFormat="1" x14ac:dyDescent="0.3">
      <c r="B824" s="45"/>
      <c r="C824" s="45"/>
      <c r="F824" s="42"/>
      <c r="G824" s="42"/>
    </row>
    <row r="825" spans="2:7" s="50" customFormat="1" x14ac:dyDescent="0.3">
      <c r="B825" s="45"/>
      <c r="C825" s="45"/>
      <c r="F825" s="42"/>
      <c r="G825" s="42"/>
    </row>
    <row r="826" spans="2:7" s="50" customFormat="1" x14ac:dyDescent="0.3">
      <c r="B826" s="45"/>
      <c r="C826" s="45"/>
      <c r="F826" s="42"/>
      <c r="G826" s="42"/>
    </row>
    <row r="827" spans="2:7" s="50" customFormat="1" x14ac:dyDescent="0.3">
      <c r="B827" s="45"/>
      <c r="C827" s="45"/>
      <c r="F827" s="42"/>
      <c r="G827" s="42"/>
    </row>
    <row r="828" spans="2:7" s="50" customFormat="1" x14ac:dyDescent="0.3">
      <c r="B828" s="45"/>
      <c r="C828" s="45"/>
      <c r="F828" s="42"/>
      <c r="G828" s="42"/>
    </row>
    <row r="829" spans="2:7" s="50" customFormat="1" x14ac:dyDescent="0.3">
      <c r="B829" s="45"/>
      <c r="C829" s="45"/>
      <c r="F829" s="42"/>
      <c r="G829" s="42"/>
    </row>
    <row r="830" spans="2:7" s="50" customFormat="1" x14ac:dyDescent="0.3">
      <c r="B830" s="45"/>
      <c r="C830" s="45"/>
      <c r="F830" s="42"/>
      <c r="G830" s="42"/>
    </row>
    <row r="831" spans="2:7" s="50" customFormat="1" x14ac:dyDescent="0.3">
      <c r="B831" s="45"/>
      <c r="C831" s="45"/>
      <c r="F831" s="42"/>
      <c r="G831" s="42"/>
    </row>
    <row r="832" spans="2:7" s="50" customFormat="1" x14ac:dyDescent="0.3">
      <c r="B832" s="45"/>
      <c r="C832" s="45"/>
      <c r="F832" s="42"/>
      <c r="G832" s="42"/>
    </row>
    <row r="833" spans="2:7" s="50" customFormat="1" x14ac:dyDescent="0.3">
      <c r="B833" s="45"/>
      <c r="C833" s="45"/>
      <c r="F833" s="42"/>
      <c r="G833" s="42"/>
    </row>
    <row r="834" spans="2:7" s="50" customFormat="1" x14ac:dyDescent="0.3">
      <c r="B834" s="45"/>
      <c r="C834" s="45"/>
      <c r="F834" s="42"/>
      <c r="G834" s="42"/>
    </row>
    <row r="835" spans="2:7" s="50" customFormat="1" x14ac:dyDescent="0.3">
      <c r="B835" s="45"/>
      <c r="C835" s="45"/>
      <c r="F835" s="42"/>
      <c r="G835" s="42"/>
    </row>
    <row r="836" spans="2:7" s="50" customFormat="1" x14ac:dyDescent="0.3">
      <c r="B836" s="45"/>
      <c r="C836" s="45"/>
      <c r="F836" s="42"/>
      <c r="G836" s="42"/>
    </row>
    <row r="837" spans="2:7" s="50" customFormat="1" x14ac:dyDescent="0.3">
      <c r="B837" s="45"/>
      <c r="C837" s="45"/>
      <c r="F837" s="42"/>
      <c r="G837" s="42"/>
    </row>
    <row r="838" spans="2:7" s="50" customFormat="1" x14ac:dyDescent="0.3">
      <c r="B838" s="45"/>
      <c r="C838" s="45"/>
      <c r="F838" s="42"/>
      <c r="G838" s="42"/>
    </row>
    <row r="839" spans="2:7" s="50" customFormat="1" x14ac:dyDescent="0.3">
      <c r="B839" s="45"/>
      <c r="C839" s="45"/>
      <c r="F839" s="42"/>
      <c r="G839" s="42"/>
    </row>
    <row r="840" spans="2:7" s="50" customFormat="1" x14ac:dyDescent="0.3">
      <c r="B840" s="45"/>
      <c r="C840" s="45"/>
      <c r="F840" s="42"/>
      <c r="G840" s="42"/>
    </row>
    <row r="841" spans="2:7" s="50" customFormat="1" x14ac:dyDescent="0.3">
      <c r="B841" s="45"/>
      <c r="C841" s="45"/>
      <c r="F841" s="42"/>
      <c r="G841" s="42"/>
    </row>
    <row r="842" spans="2:7" s="50" customFormat="1" x14ac:dyDescent="0.3">
      <c r="B842" s="45"/>
      <c r="C842" s="45"/>
      <c r="F842" s="42"/>
      <c r="G842" s="42"/>
    </row>
    <row r="843" spans="2:7" s="50" customFormat="1" x14ac:dyDescent="0.3">
      <c r="B843" s="45"/>
      <c r="C843" s="45"/>
      <c r="F843" s="42"/>
      <c r="G843" s="42"/>
    </row>
    <row r="844" spans="2:7" s="50" customFormat="1" x14ac:dyDescent="0.3">
      <c r="B844" s="45"/>
      <c r="C844" s="45"/>
      <c r="F844" s="42"/>
      <c r="G844" s="42"/>
    </row>
    <row r="845" spans="2:7" s="50" customFormat="1" x14ac:dyDescent="0.3">
      <c r="B845" s="45"/>
      <c r="C845" s="45"/>
      <c r="F845" s="42"/>
      <c r="G845" s="42"/>
    </row>
    <row r="846" spans="2:7" s="50" customFormat="1" x14ac:dyDescent="0.3">
      <c r="B846" s="45"/>
      <c r="C846" s="45"/>
      <c r="F846" s="42"/>
      <c r="G846" s="42"/>
    </row>
    <row r="847" spans="2:7" s="50" customFormat="1" x14ac:dyDescent="0.3">
      <c r="B847" s="45"/>
      <c r="C847" s="45"/>
      <c r="F847" s="42"/>
      <c r="G847" s="42"/>
    </row>
    <row r="848" spans="2:7" s="50" customFormat="1" x14ac:dyDescent="0.3">
      <c r="B848" s="45"/>
      <c r="C848" s="45"/>
      <c r="F848" s="42"/>
      <c r="G848" s="42"/>
    </row>
    <row r="849" spans="2:7" s="50" customFormat="1" x14ac:dyDescent="0.3">
      <c r="B849" s="45"/>
      <c r="C849" s="45"/>
      <c r="F849" s="42"/>
      <c r="G849" s="42"/>
    </row>
    <row r="850" spans="2:7" s="50" customFormat="1" x14ac:dyDescent="0.3">
      <c r="B850" s="45"/>
      <c r="C850" s="45"/>
      <c r="F850" s="42"/>
      <c r="G850" s="42"/>
    </row>
    <row r="851" spans="2:7" s="50" customFormat="1" x14ac:dyDescent="0.3">
      <c r="B851" s="45"/>
      <c r="C851" s="45"/>
      <c r="F851" s="42"/>
      <c r="G851" s="42"/>
    </row>
    <row r="852" spans="2:7" s="50" customFormat="1" x14ac:dyDescent="0.3">
      <c r="B852" s="45"/>
      <c r="C852" s="45"/>
      <c r="F852" s="42"/>
      <c r="G852" s="42"/>
    </row>
    <row r="853" spans="2:7" s="50" customFormat="1" x14ac:dyDescent="0.3">
      <c r="B853" s="45"/>
      <c r="C853" s="45"/>
      <c r="F853" s="42"/>
      <c r="G853" s="42"/>
    </row>
    <row r="854" spans="2:7" s="50" customFormat="1" x14ac:dyDescent="0.3">
      <c r="B854" s="45"/>
      <c r="C854" s="45"/>
      <c r="F854" s="42"/>
      <c r="G854" s="42"/>
    </row>
    <row r="855" spans="2:7" s="50" customFormat="1" x14ac:dyDescent="0.3">
      <c r="B855" s="45"/>
      <c r="C855" s="45"/>
      <c r="F855" s="42"/>
      <c r="G855" s="42"/>
    </row>
    <row r="856" spans="2:7" s="50" customFormat="1" x14ac:dyDescent="0.3">
      <c r="B856" s="45"/>
      <c r="C856" s="45"/>
      <c r="F856" s="42"/>
      <c r="G856" s="42"/>
    </row>
    <row r="857" spans="2:7" s="50" customFormat="1" x14ac:dyDescent="0.3">
      <c r="B857" s="45"/>
      <c r="C857" s="45"/>
      <c r="F857" s="42"/>
      <c r="G857" s="42"/>
    </row>
    <row r="858" spans="2:7" s="50" customFormat="1" x14ac:dyDescent="0.3">
      <c r="B858" s="45"/>
      <c r="C858" s="45"/>
      <c r="F858" s="42"/>
      <c r="G858" s="42"/>
    </row>
    <row r="859" spans="2:7" s="50" customFormat="1" x14ac:dyDescent="0.3">
      <c r="B859" s="45"/>
      <c r="C859" s="45"/>
      <c r="F859" s="42"/>
      <c r="G859" s="42"/>
    </row>
    <row r="860" spans="2:7" s="50" customFormat="1" x14ac:dyDescent="0.3">
      <c r="B860" s="45"/>
      <c r="C860" s="45"/>
      <c r="F860" s="42"/>
      <c r="G860" s="42"/>
    </row>
    <row r="861" spans="2:7" s="50" customFormat="1" x14ac:dyDescent="0.3">
      <c r="B861" s="45"/>
      <c r="C861" s="45"/>
      <c r="F861" s="42"/>
      <c r="G861" s="42"/>
    </row>
    <row r="862" spans="2:7" s="50" customFormat="1" x14ac:dyDescent="0.3">
      <c r="B862" s="45"/>
      <c r="C862" s="45"/>
      <c r="F862" s="42"/>
      <c r="G862" s="42"/>
    </row>
    <row r="863" spans="2:7" s="50" customFormat="1" x14ac:dyDescent="0.3">
      <c r="B863" s="45"/>
      <c r="C863" s="45"/>
      <c r="F863" s="42"/>
      <c r="G863" s="42"/>
    </row>
    <row r="864" spans="2:7" s="50" customFormat="1" x14ac:dyDescent="0.3">
      <c r="B864" s="45"/>
      <c r="C864" s="45"/>
      <c r="F864" s="42"/>
      <c r="G864" s="42"/>
    </row>
    <row r="865" spans="2:7" s="50" customFormat="1" x14ac:dyDescent="0.3">
      <c r="B865" s="45"/>
      <c r="C865" s="45"/>
      <c r="F865" s="42"/>
      <c r="G865" s="42"/>
    </row>
    <row r="866" spans="2:7" s="50" customFormat="1" x14ac:dyDescent="0.3">
      <c r="B866" s="45"/>
      <c r="C866" s="45"/>
      <c r="F866" s="42"/>
      <c r="G866" s="42"/>
    </row>
    <row r="867" spans="2:7" s="50" customFormat="1" x14ac:dyDescent="0.3">
      <c r="B867" s="45"/>
      <c r="C867" s="45"/>
      <c r="F867" s="42"/>
      <c r="G867" s="42"/>
    </row>
    <row r="868" spans="2:7" s="50" customFormat="1" x14ac:dyDescent="0.3">
      <c r="B868" s="45"/>
      <c r="C868" s="45"/>
      <c r="F868" s="42"/>
      <c r="G868" s="42"/>
    </row>
    <row r="869" spans="2:7" s="50" customFormat="1" x14ac:dyDescent="0.3">
      <c r="B869" s="45"/>
      <c r="C869" s="45"/>
      <c r="F869" s="42"/>
      <c r="G869" s="42"/>
    </row>
    <row r="870" spans="2:7" s="50" customFormat="1" x14ac:dyDescent="0.3">
      <c r="B870" s="45"/>
      <c r="C870" s="45"/>
      <c r="F870" s="42"/>
      <c r="G870" s="42"/>
    </row>
    <row r="871" spans="2:7" s="50" customFormat="1" x14ac:dyDescent="0.3">
      <c r="B871" s="45"/>
      <c r="C871" s="45"/>
      <c r="F871" s="42"/>
      <c r="G871" s="42"/>
    </row>
    <row r="872" spans="2:7" s="50" customFormat="1" x14ac:dyDescent="0.3">
      <c r="B872" s="45"/>
      <c r="C872" s="45"/>
      <c r="F872" s="42"/>
      <c r="G872" s="42"/>
    </row>
    <row r="873" spans="2:7" s="50" customFormat="1" x14ac:dyDescent="0.3">
      <c r="B873" s="45"/>
      <c r="C873" s="45"/>
      <c r="F873" s="42"/>
      <c r="G873" s="42"/>
    </row>
    <row r="874" spans="2:7" s="50" customFormat="1" x14ac:dyDescent="0.3">
      <c r="B874" s="45"/>
      <c r="C874" s="45"/>
      <c r="F874" s="42"/>
      <c r="G874" s="42"/>
    </row>
    <row r="875" spans="2:7" s="50" customFormat="1" x14ac:dyDescent="0.3">
      <c r="B875" s="45"/>
      <c r="C875" s="45"/>
      <c r="F875" s="42"/>
      <c r="G875" s="42"/>
    </row>
    <row r="876" spans="2:7" s="50" customFormat="1" x14ac:dyDescent="0.3">
      <c r="B876" s="45"/>
      <c r="C876" s="45"/>
      <c r="F876" s="42"/>
      <c r="G876" s="42"/>
    </row>
    <row r="877" spans="2:7" s="50" customFormat="1" x14ac:dyDescent="0.3">
      <c r="B877" s="45"/>
      <c r="C877" s="45"/>
      <c r="F877" s="42"/>
      <c r="G877" s="42"/>
    </row>
    <row r="878" spans="2:7" s="50" customFormat="1" x14ac:dyDescent="0.3">
      <c r="B878" s="45"/>
      <c r="C878" s="45"/>
      <c r="F878" s="42"/>
      <c r="G878" s="42"/>
    </row>
    <row r="879" spans="2:7" s="50" customFormat="1" x14ac:dyDescent="0.3">
      <c r="B879" s="45"/>
      <c r="C879" s="45"/>
      <c r="F879" s="42"/>
      <c r="G879" s="42"/>
    </row>
    <row r="880" spans="2:7" s="50" customFormat="1" x14ac:dyDescent="0.3">
      <c r="B880" s="45"/>
      <c r="C880" s="45"/>
      <c r="F880" s="42"/>
      <c r="G880" s="42"/>
    </row>
    <row r="881" spans="2:7" s="50" customFormat="1" x14ac:dyDescent="0.3">
      <c r="B881" s="45"/>
      <c r="C881" s="45"/>
      <c r="F881" s="42"/>
      <c r="G881" s="42"/>
    </row>
    <row r="882" spans="2:7" s="50" customFormat="1" x14ac:dyDescent="0.3">
      <c r="B882" s="45"/>
      <c r="C882" s="45"/>
      <c r="F882" s="42"/>
      <c r="G882" s="42"/>
    </row>
    <row r="883" spans="2:7" s="50" customFormat="1" x14ac:dyDescent="0.3">
      <c r="B883" s="45"/>
      <c r="C883" s="45"/>
      <c r="F883" s="42"/>
      <c r="G883" s="42"/>
    </row>
    <row r="884" spans="2:7" s="50" customFormat="1" x14ac:dyDescent="0.3">
      <c r="B884" s="45"/>
      <c r="C884" s="45"/>
      <c r="F884" s="42"/>
      <c r="G884" s="42"/>
    </row>
    <row r="885" spans="2:7" s="50" customFormat="1" x14ac:dyDescent="0.3">
      <c r="B885" s="45"/>
      <c r="C885" s="45"/>
      <c r="F885" s="42"/>
      <c r="G885" s="42"/>
    </row>
    <row r="886" spans="2:7" s="50" customFormat="1" x14ac:dyDescent="0.3">
      <c r="B886" s="45"/>
      <c r="C886" s="45"/>
      <c r="F886" s="42"/>
      <c r="G886" s="42"/>
    </row>
    <row r="887" spans="2:7" s="50" customFormat="1" x14ac:dyDescent="0.3">
      <c r="B887" s="45"/>
      <c r="C887" s="45"/>
      <c r="F887" s="42"/>
      <c r="G887" s="42"/>
    </row>
    <row r="888" spans="2:7" s="50" customFormat="1" x14ac:dyDescent="0.3">
      <c r="B888" s="45"/>
      <c r="C888" s="45"/>
      <c r="F888" s="42"/>
      <c r="G888" s="42"/>
    </row>
    <row r="889" spans="2:7" s="50" customFormat="1" x14ac:dyDescent="0.3">
      <c r="B889" s="45"/>
      <c r="C889" s="45"/>
      <c r="F889" s="42"/>
      <c r="G889" s="42"/>
    </row>
    <row r="890" spans="2:7" s="50" customFormat="1" x14ac:dyDescent="0.3">
      <c r="B890" s="45"/>
      <c r="C890" s="45"/>
      <c r="F890" s="42"/>
      <c r="G890" s="42"/>
    </row>
    <row r="891" spans="2:7" s="50" customFormat="1" x14ac:dyDescent="0.3">
      <c r="B891" s="45"/>
      <c r="C891" s="45"/>
      <c r="F891" s="42"/>
      <c r="G891" s="42"/>
    </row>
    <row r="892" spans="2:7" s="50" customFormat="1" x14ac:dyDescent="0.3">
      <c r="B892" s="45"/>
      <c r="C892" s="45"/>
      <c r="F892" s="42"/>
      <c r="G892" s="42"/>
    </row>
    <row r="893" spans="2:7" s="50" customFormat="1" x14ac:dyDescent="0.3">
      <c r="B893" s="45"/>
      <c r="C893" s="45"/>
      <c r="F893" s="42"/>
      <c r="G893" s="42"/>
    </row>
    <row r="894" spans="2:7" s="50" customFormat="1" x14ac:dyDescent="0.3">
      <c r="B894" s="45"/>
      <c r="C894" s="45"/>
      <c r="F894" s="42"/>
      <c r="G894" s="42"/>
    </row>
    <row r="895" spans="2:7" s="50" customFormat="1" x14ac:dyDescent="0.3">
      <c r="B895" s="45"/>
      <c r="C895" s="45"/>
      <c r="F895" s="42"/>
      <c r="G895" s="42"/>
    </row>
    <row r="896" spans="2:7" s="50" customFormat="1" x14ac:dyDescent="0.3">
      <c r="B896" s="45"/>
      <c r="C896" s="45"/>
      <c r="F896" s="42"/>
      <c r="G896" s="42"/>
    </row>
    <row r="897" spans="2:7" s="50" customFormat="1" x14ac:dyDescent="0.3">
      <c r="B897" s="45"/>
      <c r="C897" s="45"/>
      <c r="F897" s="42"/>
      <c r="G897" s="42"/>
    </row>
    <row r="898" spans="2:7" s="50" customFormat="1" x14ac:dyDescent="0.3">
      <c r="B898" s="45"/>
      <c r="C898" s="45"/>
      <c r="F898" s="42"/>
      <c r="G898" s="42"/>
    </row>
    <row r="899" spans="2:7" s="50" customFormat="1" x14ac:dyDescent="0.3">
      <c r="B899" s="45"/>
      <c r="C899" s="45"/>
      <c r="F899" s="42"/>
      <c r="G899" s="42"/>
    </row>
    <row r="900" spans="2:7" s="50" customFormat="1" x14ac:dyDescent="0.3">
      <c r="B900" s="45"/>
      <c r="C900" s="45"/>
      <c r="F900" s="42"/>
      <c r="G900" s="42"/>
    </row>
    <row r="901" spans="2:7" s="50" customFormat="1" x14ac:dyDescent="0.3">
      <c r="B901" s="45"/>
      <c r="C901" s="45"/>
      <c r="F901" s="42"/>
      <c r="G901" s="42"/>
    </row>
    <row r="902" spans="2:7" s="50" customFormat="1" x14ac:dyDescent="0.3">
      <c r="B902" s="45"/>
      <c r="C902" s="45"/>
      <c r="F902" s="42"/>
      <c r="G902" s="42"/>
    </row>
    <row r="903" spans="2:7" s="50" customFormat="1" x14ac:dyDescent="0.3">
      <c r="B903" s="45"/>
      <c r="C903" s="45"/>
      <c r="F903" s="42"/>
      <c r="G903" s="42"/>
    </row>
    <row r="904" spans="2:7" s="50" customFormat="1" x14ac:dyDescent="0.3">
      <c r="B904" s="45"/>
      <c r="C904" s="45"/>
      <c r="F904" s="42"/>
      <c r="G904" s="42"/>
    </row>
    <row r="905" spans="2:7" s="50" customFormat="1" x14ac:dyDescent="0.3">
      <c r="B905" s="45"/>
      <c r="C905" s="45"/>
      <c r="F905" s="42"/>
      <c r="G905" s="42"/>
    </row>
    <row r="906" spans="2:7" s="50" customFormat="1" x14ac:dyDescent="0.3">
      <c r="B906" s="45"/>
      <c r="C906" s="45"/>
      <c r="F906" s="42"/>
      <c r="G906" s="42"/>
    </row>
    <row r="907" spans="2:7" s="50" customFormat="1" x14ac:dyDescent="0.3">
      <c r="B907" s="45"/>
      <c r="C907" s="45"/>
      <c r="F907" s="42"/>
      <c r="G907" s="42"/>
    </row>
    <row r="908" spans="2:7" s="50" customFormat="1" x14ac:dyDescent="0.3">
      <c r="B908" s="45"/>
      <c r="C908" s="45"/>
      <c r="F908" s="42"/>
      <c r="G908" s="42"/>
    </row>
    <row r="909" spans="2:7" s="50" customFormat="1" x14ac:dyDescent="0.3">
      <c r="B909" s="45"/>
      <c r="C909" s="45"/>
      <c r="F909" s="42"/>
      <c r="G909" s="42"/>
    </row>
    <row r="910" spans="2:7" s="50" customFormat="1" x14ac:dyDescent="0.3">
      <c r="B910" s="45"/>
      <c r="C910" s="45"/>
      <c r="F910" s="42"/>
      <c r="G910" s="42"/>
    </row>
    <row r="911" spans="2:7" s="50" customFormat="1" x14ac:dyDescent="0.3">
      <c r="B911" s="45"/>
      <c r="C911" s="45"/>
      <c r="F911" s="42"/>
      <c r="G911" s="42"/>
    </row>
    <row r="912" spans="2:7" s="50" customFormat="1" x14ac:dyDescent="0.3">
      <c r="B912" s="45"/>
      <c r="C912" s="45"/>
      <c r="F912" s="42"/>
      <c r="G912" s="42"/>
    </row>
    <row r="913" spans="2:7" s="50" customFormat="1" x14ac:dyDescent="0.3">
      <c r="B913" s="45"/>
      <c r="C913" s="45"/>
      <c r="F913" s="42"/>
      <c r="G913" s="42"/>
    </row>
    <row r="914" spans="2:7" s="50" customFormat="1" x14ac:dyDescent="0.3">
      <c r="B914" s="45"/>
      <c r="C914" s="45"/>
      <c r="F914" s="42"/>
      <c r="G914" s="42"/>
    </row>
    <row r="915" spans="2:7" s="50" customFormat="1" x14ac:dyDescent="0.3">
      <c r="B915" s="45"/>
      <c r="C915" s="45"/>
      <c r="F915" s="42"/>
      <c r="G915" s="42"/>
    </row>
    <row r="916" spans="2:7" s="50" customFormat="1" x14ac:dyDescent="0.3">
      <c r="B916" s="45"/>
      <c r="C916" s="45"/>
      <c r="F916" s="42"/>
      <c r="G916" s="42"/>
    </row>
    <row r="917" spans="2:7" s="50" customFormat="1" x14ac:dyDescent="0.3">
      <c r="B917" s="45"/>
      <c r="C917" s="45"/>
      <c r="F917" s="42"/>
      <c r="G917" s="42"/>
    </row>
    <row r="918" spans="2:7" s="50" customFormat="1" x14ac:dyDescent="0.3">
      <c r="B918" s="45"/>
      <c r="C918" s="45"/>
      <c r="F918" s="42"/>
      <c r="G918" s="42"/>
    </row>
    <row r="919" spans="2:7" s="50" customFormat="1" x14ac:dyDescent="0.3">
      <c r="B919" s="45"/>
      <c r="C919" s="45"/>
      <c r="F919" s="42"/>
      <c r="G919" s="42"/>
    </row>
    <row r="920" spans="2:7" s="50" customFormat="1" x14ac:dyDescent="0.3">
      <c r="B920" s="45"/>
      <c r="C920" s="45"/>
      <c r="F920" s="42"/>
      <c r="G920" s="42"/>
    </row>
    <row r="921" spans="2:7" s="50" customFormat="1" x14ac:dyDescent="0.3">
      <c r="B921" s="45"/>
      <c r="C921" s="45"/>
      <c r="F921" s="42"/>
      <c r="G921" s="42"/>
    </row>
    <row r="922" spans="2:7" s="50" customFormat="1" x14ac:dyDescent="0.3">
      <c r="B922" s="45"/>
      <c r="C922" s="45"/>
      <c r="F922" s="42"/>
      <c r="G922" s="42"/>
    </row>
    <row r="923" spans="2:7" s="50" customFormat="1" x14ac:dyDescent="0.3">
      <c r="B923" s="45"/>
      <c r="C923" s="45"/>
      <c r="F923" s="42"/>
      <c r="G923" s="42"/>
    </row>
    <row r="924" spans="2:7" s="50" customFormat="1" x14ac:dyDescent="0.3">
      <c r="B924" s="45"/>
      <c r="C924" s="45"/>
      <c r="F924" s="42"/>
      <c r="G924" s="42"/>
    </row>
    <row r="925" spans="2:7" s="50" customFormat="1" x14ac:dyDescent="0.3">
      <c r="B925" s="45"/>
      <c r="C925" s="45"/>
      <c r="F925" s="42"/>
      <c r="G925" s="42"/>
    </row>
    <row r="926" spans="2:7" s="50" customFormat="1" x14ac:dyDescent="0.3">
      <c r="B926" s="45"/>
      <c r="C926" s="45"/>
      <c r="F926" s="42"/>
      <c r="G926" s="42"/>
    </row>
    <row r="927" spans="2:7" s="50" customFormat="1" x14ac:dyDescent="0.3">
      <c r="B927" s="45"/>
      <c r="C927" s="45"/>
      <c r="F927" s="42"/>
      <c r="G927" s="42"/>
    </row>
    <row r="928" spans="2:7" s="50" customFormat="1" x14ac:dyDescent="0.3">
      <c r="B928" s="45"/>
      <c r="C928" s="45"/>
      <c r="F928" s="42"/>
      <c r="G928" s="42"/>
    </row>
    <row r="929" spans="2:7" s="50" customFormat="1" x14ac:dyDescent="0.3">
      <c r="B929" s="45"/>
      <c r="C929" s="45"/>
      <c r="F929" s="42"/>
      <c r="G929" s="42"/>
    </row>
    <row r="930" spans="2:7" s="50" customFormat="1" x14ac:dyDescent="0.3">
      <c r="B930" s="45"/>
      <c r="C930" s="45"/>
      <c r="F930" s="42"/>
      <c r="G930" s="42"/>
    </row>
    <row r="931" spans="2:7" s="50" customFormat="1" x14ac:dyDescent="0.3">
      <c r="B931" s="45"/>
      <c r="C931" s="45"/>
      <c r="F931" s="42"/>
      <c r="G931" s="42"/>
    </row>
    <row r="932" spans="2:7" s="50" customFormat="1" x14ac:dyDescent="0.3">
      <c r="B932" s="45"/>
      <c r="C932" s="45"/>
      <c r="F932" s="42"/>
      <c r="G932" s="42"/>
    </row>
    <row r="933" spans="2:7" s="50" customFormat="1" x14ac:dyDescent="0.3">
      <c r="B933" s="45"/>
      <c r="C933" s="45"/>
      <c r="F933" s="42"/>
      <c r="G933" s="42"/>
    </row>
    <row r="934" spans="2:7" s="50" customFormat="1" x14ac:dyDescent="0.3">
      <c r="B934" s="45"/>
      <c r="C934" s="45"/>
      <c r="F934" s="42"/>
      <c r="G934" s="42"/>
    </row>
    <row r="935" spans="2:7" s="50" customFormat="1" x14ac:dyDescent="0.3">
      <c r="B935" s="45"/>
      <c r="C935" s="45"/>
      <c r="F935" s="42"/>
      <c r="G935" s="42"/>
    </row>
    <row r="936" spans="2:7" s="50" customFormat="1" x14ac:dyDescent="0.3">
      <c r="B936" s="45"/>
      <c r="C936" s="45"/>
      <c r="F936" s="42"/>
      <c r="G936" s="42"/>
    </row>
    <row r="937" spans="2:7" s="50" customFormat="1" x14ac:dyDescent="0.3">
      <c r="B937" s="45"/>
      <c r="C937" s="45"/>
      <c r="F937" s="42"/>
      <c r="G937" s="42"/>
    </row>
    <row r="938" spans="2:7" s="50" customFormat="1" x14ac:dyDescent="0.3">
      <c r="B938" s="45"/>
      <c r="C938" s="45"/>
      <c r="F938" s="42"/>
      <c r="G938" s="42"/>
    </row>
    <row r="939" spans="2:7" s="50" customFormat="1" x14ac:dyDescent="0.3">
      <c r="B939" s="45"/>
      <c r="C939" s="45"/>
      <c r="F939" s="42"/>
      <c r="G939" s="42"/>
    </row>
    <row r="940" spans="2:7" s="50" customFormat="1" x14ac:dyDescent="0.3">
      <c r="B940" s="45"/>
      <c r="C940" s="45"/>
      <c r="F940" s="42"/>
      <c r="G940" s="42"/>
    </row>
    <row r="941" spans="2:7" s="50" customFormat="1" x14ac:dyDescent="0.3">
      <c r="B941" s="45"/>
      <c r="C941" s="45"/>
      <c r="F941" s="42"/>
      <c r="G941" s="42"/>
    </row>
    <row r="942" spans="2:7" s="50" customFormat="1" x14ac:dyDescent="0.3">
      <c r="B942" s="45"/>
      <c r="C942" s="45"/>
      <c r="F942" s="42"/>
      <c r="G942" s="42"/>
    </row>
    <row r="943" spans="2:7" s="50" customFormat="1" x14ac:dyDescent="0.3">
      <c r="B943" s="45"/>
      <c r="C943" s="45"/>
      <c r="F943" s="42"/>
      <c r="G943" s="42"/>
    </row>
    <row r="944" spans="2:7" s="50" customFormat="1" x14ac:dyDescent="0.3">
      <c r="B944" s="45"/>
      <c r="C944" s="45"/>
      <c r="F944" s="42"/>
      <c r="G944" s="42"/>
    </row>
    <row r="945" spans="2:7" s="50" customFormat="1" x14ac:dyDescent="0.3">
      <c r="B945" s="45"/>
      <c r="C945" s="45"/>
      <c r="F945" s="42"/>
      <c r="G945" s="42"/>
    </row>
    <row r="946" spans="2:7" s="50" customFormat="1" x14ac:dyDescent="0.3">
      <c r="B946" s="45"/>
      <c r="C946" s="45"/>
      <c r="F946" s="42"/>
      <c r="G946" s="42"/>
    </row>
    <row r="947" spans="2:7" s="50" customFormat="1" x14ac:dyDescent="0.3">
      <c r="B947" s="45"/>
      <c r="C947" s="45"/>
      <c r="F947" s="42"/>
      <c r="G947" s="42"/>
    </row>
    <row r="948" spans="2:7" s="50" customFormat="1" x14ac:dyDescent="0.3">
      <c r="B948" s="45"/>
      <c r="C948" s="45"/>
      <c r="F948" s="42"/>
      <c r="G948" s="42"/>
    </row>
    <row r="949" spans="2:7" s="50" customFormat="1" x14ac:dyDescent="0.3">
      <c r="B949" s="45"/>
      <c r="C949" s="45"/>
      <c r="F949" s="42"/>
      <c r="G949" s="42"/>
    </row>
    <row r="950" spans="2:7" s="50" customFormat="1" x14ac:dyDescent="0.3">
      <c r="B950" s="45"/>
      <c r="C950" s="45"/>
      <c r="F950" s="42"/>
      <c r="G950" s="42"/>
    </row>
    <row r="951" spans="2:7" s="50" customFormat="1" x14ac:dyDescent="0.3">
      <c r="B951" s="45"/>
      <c r="C951" s="45"/>
      <c r="F951" s="42"/>
      <c r="G951" s="42"/>
    </row>
    <row r="952" spans="2:7" s="50" customFormat="1" x14ac:dyDescent="0.3">
      <c r="B952" s="45"/>
      <c r="C952" s="45"/>
      <c r="F952" s="42"/>
      <c r="G952" s="42"/>
    </row>
    <row r="953" spans="2:7" s="50" customFormat="1" x14ac:dyDescent="0.3">
      <c r="B953" s="45"/>
      <c r="C953" s="45"/>
      <c r="F953" s="42"/>
      <c r="G953" s="42"/>
    </row>
    <row r="954" spans="2:7" s="50" customFormat="1" x14ac:dyDescent="0.3">
      <c r="B954" s="45"/>
      <c r="C954" s="45"/>
      <c r="F954" s="42"/>
      <c r="G954" s="42"/>
    </row>
    <row r="955" spans="2:7" s="50" customFormat="1" x14ac:dyDescent="0.3">
      <c r="B955" s="45"/>
      <c r="C955" s="45"/>
      <c r="F955" s="42"/>
      <c r="G955" s="42"/>
    </row>
    <row r="956" spans="2:7" s="50" customFormat="1" x14ac:dyDescent="0.3">
      <c r="B956" s="45"/>
      <c r="C956" s="45"/>
      <c r="F956" s="42"/>
      <c r="G956" s="42"/>
    </row>
    <row r="957" spans="2:7" s="50" customFormat="1" x14ac:dyDescent="0.3">
      <c r="B957" s="45"/>
      <c r="C957" s="45"/>
      <c r="F957" s="42"/>
      <c r="G957" s="42"/>
    </row>
    <row r="958" spans="2:7" s="50" customFormat="1" x14ac:dyDescent="0.3">
      <c r="B958" s="45"/>
      <c r="C958" s="45"/>
      <c r="F958" s="42"/>
      <c r="G958" s="42"/>
    </row>
    <row r="959" spans="2:7" s="50" customFormat="1" x14ac:dyDescent="0.3">
      <c r="B959" s="45"/>
      <c r="C959" s="45"/>
      <c r="F959" s="42"/>
      <c r="G959" s="42"/>
    </row>
    <row r="960" spans="2:7" s="50" customFormat="1" x14ac:dyDescent="0.3">
      <c r="B960" s="45"/>
      <c r="C960" s="45"/>
      <c r="F960" s="42"/>
      <c r="G960" s="42"/>
    </row>
    <row r="961" spans="2:7" s="50" customFormat="1" x14ac:dyDescent="0.3">
      <c r="B961" s="45"/>
      <c r="C961" s="45"/>
      <c r="F961" s="42"/>
      <c r="G961" s="42"/>
    </row>
    <row r="962" spans="2:7" s="50" customFormat="1" x14ac:dyDescent="0.3">
      <c r="B962" s="45"/>
      <c r="C962" s="45"/>
      <c r="F962" s="42"/>
      <c r="G962" s="42"/>
    </row>
    <row r="963" spans="2:7" s="50" customFormat="1" x14ac:dyDescent="0.3">
      <c r="B963" s="45"/>
      <c r="C963" s="45"/>
      <c r="F963" s="42"/>
      <c r="G963" s="42"/>
    </row>
    <row r="964" spans="2:7" s="50" customFormat="1" x14ac:dyDescent="0.3">
      <c r="B964" s="45"/>
      <c r="C964" s="45"/>
      <c r="F964" s="42"/>
      <c r="G964" s="42"/>
    </row>
    <row r="965" spans="2:7" s="50" customFormat="1" x14ac:dyDescent="0.3">
      <c r="B965" s="45"/>
      <c r="C965" s="45"/>
      <c r="F965" s="42"/>
      <c r="G965" s="42"/>
    </row>
    <row r="966" spans="2:7" s="50" customFormat="1" x14ac:dyDescent="0.3">
      <c r="B966" s="45"/>
      <c r="C966" s="45"/>
      <c r="F966" s="42"/>
      <c r="G966" s="42"/>
    </row>
    <row r="967" spans="2:7" s="50" customFormat="1" x14ac:dyDescent="0.3">
      <c r="B967" s="45"/>
      <c r="C967" s="45"/>
      <c r="F967" s="42"/>
      <c r="G967" s="42"/>
    </row>
    <row r="968" spans="2:7" s="50" customFormat="1" x14ac:dyDescent="0.3">
      <c r="B968" s="45"/>
      <c r="C968" s="45"/>
      <c r="F968" s="42"/>
      <c r="G968" s="42"/>
    </row>
    <row r="969" spans="2:7" s="50" customFormat="1" x14ac:dyDescent="0.3">
      <c r="B969" s="45"/>
      <c r="C969" s="45"/>
      <c r="F969" s="42"/>
      <c r="G969" s="42"/>
    </row>
    <row r="970" spans="2:7" s="50" customFormat="1" x14ac:dyDescent="0.3">
      <c r="B970" s="45"/>
      <c r="C970" s="45"/>
      <c r="F970" s="42"/>
      <c r="G970" s="42"/>
    </row>
    <row r="971" spans="2:7" s="50" customFormat="1" x14ac:dyDescent="0.3">
      <c r="B971" s="45"/>
      <c r="C971" s="45"/>
      <c r="F971" s="42"/>
      <c r="G971" s="42"/>
    </row>
    <row r="972" spans="2:7" s="50" customFormat="1" x14ac:dyDescent="0.3">
      <c r="B972" s="45"/>
      <c r="C972" s="45"/>
      <c r="F972" s="42"/>
      <c r="G972" s="42"/>
    </row>
    <row r="973" spans="2:7" s="50" customFormat="1" x14ac:dyDescent="0.3">
      <c r="B973" s="45"/>
      <c r="C973" s="45"/>
      <c r="F973" s="42"/>
      <c r="G973" s="42"/>
    </row>
    <row r="974" spans="2:7" s="50" customFormat="1" x14ac:dyDescent="0.3">
      <c r="B974" s="45"/>
      <c r="C974" s="45"/>
      <c r="F974" s="42"/>
      <c r="G974" s="42"/>
    </row>
    <row r="975" spans="2:7" s="50" customFormat="1" x14ac:dyDescent="0.3">
      <c r="B975" s="45"/>
      <c r="C975" s="45"/>
      <c r="F975" s="42"/>
      <c r="G975" s="42"/>
    </row>
    <row r="976" spans="2:7" s="50" customFormat="1" x14ac:dyDescent="0.3">
      <c r="B976" s="45"/>
      <c r="C976" s="45"/>
      <c r="F976" s="42"/>
      <c r="G976" s="42"/>
    </row>
    <row r="977" spans="2:7" s="50" customFormat="1" x14ac:dyDescent="0.3">
      <c r="B977" s="45"/>
      <c r="C977" s="45"/>
      <c r="F977" s="42"/>
      <c r="G977" s="42"/>
    </row>
    <row r="978" spans="2:7" s="50" customFormat="1" x14ac:dyDescent="0.3">
      <c r="B978" s="45"/>
      <c r="C978" s="45"/>
      <c r="F978" s="42"/>
      <c r="G978" s="42"/>
    </row>
    <row r="979" spans="2:7" s="50" customFormat="1" x14ac:dyDescent="0.3">
      <c r="B979" s="45"/>
      <c r="C979" s="45"/>
      <c r="F979" s="42"/>
      <c r="G979" s="42"/>
    </row>
    <row r="980" spans="2:7" s="50" customFormat="1" x14ac:dyDescent="0.3">
      <c r="B980" s="45"/>
      <c r="C980" s="45"/>
      <c r="F980" s="42"/>
      <c r="G980" s="42"/>
    </row>
    <row r="981" spans="2:7" s="50" customFormat="1" x14ac:dyDescent="0.3">
      <c r="B981" s="45"/>
      <c r="C981" s="45"/>
      <c r="F981" s="42"/>
      <c r="G981" s="42"/>
    </row>
    <row r="982" spans="2:7" s="50" customFormat="1" x14ac:dyDescent="0.3">
      <c r="B982" s="45"/>
      <c r="C982" s="45"/>
      <c r="F982" s="42"/>
      <c r="G982" s="42"/>
    </row>
    <row r="983" spans="2:7" s="50" customFormat="1" x14ac:dyDescent="0.3">
      <c r="B983" s="45"/>
      <c r="C983" s="45"/>
      <c r="F983" s="42"/>
      <c r="G983" s="42"/>
    </row>
    <row r="984" spans="2:7" s="50" customFormat="1" x14ac:dyDescent="0.3">
      <c r="B984" s="45"/>
      <c r="C984" s="45"/>
      <c r="F984" s="42"/>
      <c r="G984" s="42"/>
    </row>
    <row r="985" spans="2:7" s="50" customFormat="1" x14ac:dyDescent="0.3">
      <c r="B985" s="45"/>
      <c r="C985" s="45"/>
      <c r="F985" s="42"/>
      <c r="G985" s="42"/>
    </row>
    <row r="986" spans="2:7" s="50" customFormat="1" x14ac:dyDescent="0.3">
      <c r="B986" s="45"/>
      <c r="C986" s="45"/>
      <c r="F986" s="42"/>
      <c r="G986" s="42"/>
    </row>
    <row r="987" spans="2:7" s="50" customFormat="1" x14ac:dyDescent="0.3">
      <c r="B987" s="45"/>
      <c r="C987" s="45"/>
      <c r="F987" s="42"/>
      <c r="G987" s="42"/>
    </row>
    <row r="988" spans="2:7" s="50" customFormat="1" x14ac:dyDescent="0.3">
      <c r="B988" s="45"/>
      <c r="C988" s="45"/>
      <c r="F988" s="42"/>
      <c r="G988" s="42"/>
    </row>
    <row r="989" spans="2:7" s="50" customFormat="1" x14ac:dyDescent="0.3">
      <c r="B989" s="45"/>
      <c r="C989" s="45"/>
      <c r="F989" s="42"/>
      <c r="G989" s="42"/>
    </row>
    <row r="990" spans="2:7" s="50" customFormat="1" x14ac:dyDescent="0.3">
      <c r="B990" s="45"/>
      <c r="C990" s="45"/>
      <c r="F990" s="42"/>
      <c r="G990" s="42"/>
    </row>
    <row r="991" spans="2:7" s="50" customFormat="1" x14ac:dyDescent="0.3">
      <c r="B991" s="45"/>
      <c r="C991" s="45"/>
      <c r="F991" s="42"/>
      <c r="G991" s="42"/>
    </row>
    <row r="992" spans="2:7" s="50" customFormat="1" x14ac:dyDescent="0.3">
      <c r="B992" s="45"/>
      <c r="C992" s="45"/>
      <c r="F992" s="42"/>
      <c r="G992" s="42"/>
    </row>
    <row r="993" spans="2:7" s="50" customFormat="1" x14ac:dyDescent="0.3">
      <c r="B993" s="45"/>
      <c r="C993" s="45"/>
      <c r="F993" s="42"/>
      <c r="G993" s="42"/>
    </row>
    <row r="994" spans="2:7" s="50" customFormat="1" x14ac:dyDescent="0.3">
      <c r="B994" s="45"/>
      <c r="C994" s="45"/>
      <c r="F994" s="42"/>
      <c r="G994" s="42"/>
    </row>
    <row r="995" spans="2:7" s="50" customFormat="1" x14ac:dyDescent="0.3">
      <c r="B995" s="45"/>
      <c r="C995" s="45"/>
      <c r="F995" s="42"/>
      <c r="G995" s="42"/>
    </row>
    <row r="996" spans="2:7" s="50" customFormat="1" x14ac:dyDescent="0.3">
      <c r="B996" s="45"/>
      <c r="C996" s="45"/>
      <c r="F996" s="42"/>
      <c r="G996" s="42"/>
    </row>
    <row r="997" spans="2:7" s="50" customFormat="1" x14ac:dyDescent="0.3">
      <c r="B997" s="45"/>
      <c r="C997" s="45"/>
      <c r="F997" s="42"/>
      <c r="G997" s="42"/>
    </row>
    <row r="998" spans="2:7" s="50" customFormat="1" x14ac:dyDescent="0.3">
      <c r="B998" s="45"/>
      <c r="C998" s="45"/>
      <c r="F998" s="42"/>
      <c r="G998" s="42"/>
    </row>
    <row r="999" spans="2:7" s="50" customFormat="1" x14ac:dyDescent="0.3">
      <c r="B999" s="45"/>
      <c r="C999" s="45"/>
      <c r="F999" s="42"/>
      <c r="G999" s="42"/>
    </row>
    <row r="1000" spans="2:7" s="50" customFormat="1" x14ac:dyDescent="0.3">
      <c r="B1000" s="45"/>
      <c r="C1000" s="45"/>
      <c r="F1000" s="42"/>
      <c r="G1000" s="42"/>
    </row>
    <row r="1001" spans="2:7" s="50" customFormat="1" x14ac:dyDescent="0.3">
      <c r="B1001" s="45"/>
      <c r="C1001" s="45"/>
      <c r="F1001" s="42"/>
      <c r="G1001" s="42"/>
    </row>
    <row r="1002" spans="2:7" s="50" customFormat="1" x14ac:dyDescent="0.3">
      <c r="B1002" s="45"/>
      <c r="C1002" s="45"/>
      <c r="F1002" s="42"/>
      <c r="G1002" s="42"/>
    </row>
    <row r="1003" spans="2:7" s="50" customFormat="1" x14ac:dyDescent="0.3">
      <c r="B1003" s="45"/>
      <c r="C1003" s="45"/>
      <c r="F1003" s="42"/>
      <c r="G1003" s="42"/>
    </row>
    <row r="1004" spans="2:7" s="50" customFormat="1" x14ac:dyDescent="0.3">
      <c r="B1004" s="45"/>
      <c r="C1004" s="45"/>
      <c r="F1004" s="42"/>
      <c r="G1004" s="42"/>
    </row>
    <row r="1005" spans="2:7" s="50" customFormat="1" x14ac:dyDescent="0.3">
      <c r="B1005" s="45"/>
      <c r="C1005" s="45"/>
      <c r="F1005" s="42"/>
      <c r="G1005" s="42"/>
    </row>
    <row r="1006" spans="2:7" s="50" customFormat="1" x14ac:dyDescent="0.3">
      <c r="B1006" s="45"/>
      <c r="C1006" s="45"/>
      <c r="F1006" s="42"/>
      <c r="G1006" s="42"/>
    </row>
    <row r="1007" spans="2:7" s="50" customFormat="1" x14ac:dyDescent="0.3">
      <c r="B1007" s="45"/>
      <c r="C1007" s="45"/>
      <c r="F1007" s="42"/>
      <c r="G1007" s="42"/>
    </row>
    <row r="1008" spans="2:7" s="50" customFormat="1" x14ac:dyDescent="0.3">
      <c r="B1008" s="45"/>
      <c r="C1008" s="45"/>
      <c r="F1008" s="42"/>
      <c r="G1008" s="42"/>
    </row>
    <row r="1009" spans="2:7" s="50" customFormat="1" x14ac:dyDescent="0.3">
      <c r="B1009" s="45"/>
      <c r="C1009" s="45"/>
      <c r="F1009" s="42"/>
      <c r="G1009" s="42"/>
    </row>
    <row r="1010" spans="2:7" s="50" customFormat="1" x14ac:dyDescent="0.3">
      <c r="B1010" s="45"/>
      <c r="C1010" s="45"/>
      <c r="F1010" s="42"/>
      <c r="G1010" s="42"/>
    </row>
    <row r="1011" spans="2:7" s="50" customFormat="1" x14ac:dyDescent="0.3">
      <c r="B1011" s="45"/>
      <c r="C1011" s="45"/>
      <c r="F1011" s="42"/>
      <c r="G1011" s="42"/>
    </row>
    <row r="1012" spans="2:7" s="50" customFormat="1" x14ac:dyDescent="0.3">
      <c r="B1012" s="45"/>
      <c r="C1012" s="45"/>
      <c r="F1012" s="42"/>
      <c r="G1012" s="42"/>
    </row>
    <row r="1013" spans="2:7" s="50" customFormat="1" x14ac:dyDescent="0.3">
      <c r="B1013" s="45"/>
      <c r="C1013" s="45"/>
      <c r="F1013" s="42"/>
      <c r="G1013" s="42"/>
    </row>
    <row r="1014" spans="2:7" s="50" customFormat="1" x14ac:dyDescent="0.3">
      <c r="B1014" s="45"/>
      <c r="C1014" s="45"/>
      <c r="F1014" s="42"/>
      <c r="G1014" s="42"/>
    </row>
    <row r="1015" spans="2:7" s="50" customFormat="1" x14ac:dyDescent="0.3">
      <c r="B1015" s="45"/>
      <c r="C1015" s="45"/>
      <c r="F1015" s="42"/>
      <c r="G1015" s="42"/>
    </row>
    <row r="1016" spans="2:7" s="50" customFormat="1" x14ac:dyDescent="0.3">
      <c r="B1016" s="45"/>
      <c r="C1016" s="45"/>
      <c r="F1016" s="42"/>
      <c r="G1016" s="42"/>
    </row>
    <row r="1017" spans="2:7" s="50" customFormat="1" x14ac:dyDescent="0.3">
      <c r="B1017" s="45"/>
      <c r="C1017" s="45"/>
      <c r="F1017" s="42"/>
      <c r="G1017" s="42"/>
    </row>
    <row r="1018" spans="2:7" s="50" customFormat="1" x14ac:dyDescent="0.3">
      <c r="B1018" s="45"/>
      <c r="C1018" s="45"/>
      <c r="F1018" s="42"/>
      <c r="G1018" s="42"/>
    </row>
    <row r="1019" spans="2:7" s="50" customFormat="1" x14ac:dyDescent="0.3">
      <c r="B1019" s="45"/>
      <c r="C1019" s="45"/>
      <c r="F1019" s="42"/>
      <c r="G1019" s="42"/>
    </row>
    <row r="1020" spans="2:7" s="50" customFormat="1" x14ac:dyDescent="0.3">
      <c r="B1020" s="45"/>
      <c r="C1020" s="45"/>
      <c r="F1020" s="42"/>
      <c r="G1020" s="42"/>
    </row>
    <row r="1021" spans="2:7" s="50" customFormat="1" x14ac:dyDescent="0.3">
      <c r="B1021" s="45"/>
      <c r="C1021" s="45"/>
      <c r="F1021" s="42"/>
      <c r="G1021" s="42"/>
    </row>
    <row r="1022" spans="2:7" s="50" customFormat="1" x14ac:dyDescent="0.3">
      <c r="B1022" s="45"/>
      <c r="C1022" s="45"/>
      <c r="F1022" s="42"/>
      <c r="G1022" s="42"/>
    </row>
    <row r="1023" spans="2:7" s="50" customFormat="1" x14ac:dyDescent="0.3">
      <c r="B1023" s="45"/>
      <c r="C1023" s="45"/>
      <c r="F1023" s="42"/>
      <c r="G1023" s="42"/>
    </row>
    <row r="1024" spans="2:7" s="50" customFormat="1" x14ac:dyDescent="0.3">
      <c r="B1024" s="45"/>
      <c r="C1024" s="45"/>
      <c r="F1024" s="42"/>
      <c r="G1024" s="42"/>
    </row>
    <row r="1025" spans="2:7" s="50" customFormat="1" x14ac:dyDescent="0.3">
      <c r="B1025" s="45"/>
      <c r="C1025" s="45"/>
      <c r="F1025" s="42"/>
      <c r="G1025" s="42"/>
    </row>
    <row r="1026" spans="2:7" s="50" customFormat="1" x14ac:dyDescent="0.3">
      <c r="B1026" s="45"/>
      <c r="C1026" s="45"/>
      <c r="F1026" s="42"/>
      <c r="G1026" s="42"/>
    </row>
    <row r="1027" spans="2:7" s="50" customFormat="1" x14ac:dyDescent="0.3">
      <c r="B1027" s="45"/>
      <c r="C1027" s="45"/>
      <c r="F1027" s="42"/>
      <c r="G1027" s="42"/>
    </row>
    <row r="1028" spans="2:7" s="50" customFormat="1" x14ac:dyDescent="0.3">
      <c r="B1028" s="45"/>
      <c r="C1028" s="45"/>
      <c r="F1028" s="42"/>
      <c r="G1028" s="42"/>
    </row>
    <row r="1029" spans="2:7" s="50" customFormat="1" x14ac:dyDescent="0.3">
      <c r="B1029" s="45"/>
      <c r="C1029" s="45"/>
      <c r="F1029" s="42"/>
      <c r="G1029" s="42"/>
    </row>
    <row r="1030" spans="2:7" s="50" customFormat="1" x14ac:dyDescent="0.3">
      <c r="B1030" s="45"/>
      <c r="C1030" s="45"/>
      <c r="F1030" s="42"/>
      <c r="G1030" s="42"/>
    </row>
    <row r="1031" spans="2:7" s="50" customFormat="1" x14ac:dyDescent="0.3">
      <c r="B1031" s="45"/>
      <c r="C1031" s="45"/>
      <c r="F1031" s="42"/>
      <c r="G1031" s="42"/>
    </row>
    <row r="1032" spans="2:7" s="50" customFormat="1" x14ac:dyDescent="0.3">
      <c r="B1032" s="45"/>
      <c r="C1032" s="45"/>
      <c r="F1032" s="42"/>
      <c r="G1032" s="42"/>
    </row>
    <row r="1033" spans="2:7" s="50" customFormat="1" x14ac:dyDescent="0.3">
      <c r="B1033" s="45"/>
      <c r="C1033" s="45"/>
      <c r="F1033" s="42"/>
      <c r="G1033" s="42"/>
    </row>
    <row r="1034" spans="2:7" s="50" customFormat="1" x14ac:dyDescent="0.3">
      <c r="B1034" s="45"/>
      <c r="C1034" s="45"/>
      <c r="F1034" s="42"/>
      <c r="G1034" s="42"/>
    </row>
    <row r="1035" spans="2:7" s="50" customFormat="1" x14ac:dyDescent="0.3">
      <c r="B1035" s="45"/>
      <c r="C1035" s="45"/>
      <c r="F1035" s="42"/>
      <c r="G1035" s="42"/>
    </row>
    <row r="1036" spans="2:7" s="50" customFormat="1" x14ac:dyDescent="0.3">
      <c r="B1036" s="45"/>
      <c r="C1036" s="45"/>
      <c r="F1036" s="42"/>
      <c r="G1036" s="42"/>
    </row>
    <row r="1037" spans="2:7" s="50" customFormat="1" x14ac:dyDescent="0.3">
      <c r="B1037" s="45"/>
      <c r="C1037" s="45"/>
      <c r="F1037" s="42"/>
      <c r="G1037" s="42"/>
    </row>
    <row r="1038" spans="2:7" s="50" customFormat="1" x14ac:dyDescent="0.3">
      <c r="B1038" s="45"/>
      <c r="C1038" s="45"/>
      <c r="F1038" s="42"/>
      <c r="G1038" s="42"/>
    </row>
    <row r="1039" spans="2:7" s="50" customFormat="1" x14ac:dyDescent="0.3">
      <c r="B1039" s="45"/>
      <c r="C1039" s="45"/>
      <c r="F1039" s="42"/>
      <c r="G1039" s="42"/>
    </row>
    <row r="1040" spans="2:7" s="50" customFormat="1" x14ac:dyDescent="0.3">
      <c r="B1040" s="45"/>
      <c r="C1040" s="45"/>
      <c r="F1040" s="42"/>
      <c r="G1040" s="42"/>
    </row>
    <row r="1041" spans="2:7" s="50" customFormat="1" x14ac:dyDescent="0.3">
      <c r="B1041" s="45"/>
      <c r="C1041" s="45"/>
      <c r="F1041" s="42"/>
      <c r="G1041" s="42"/>
    </row>
    <row r="1042" spans="2:7" s="50" customFormat="1" x14ac:dyDescent="0.3">
      <c r="B1042" s="45"/>
      <c r="C1042" s="45"/>
      <c r="F1042" s="42"/>
      <c r="G1042" s="42"/>
    </row>
    <row r="1043" spans="2:7" s="50" customFormat="1" x14ac:dyDescent="0.3">
      <c r="B1043" s="45"/>
      <c r="C1043" s="45"/>
      <c r="F1043" s="42"/>
      <c r="G1043" s="42"/>
    </row>
    <row r="1044" spans="2:7" s="50" customFormat="1" x14ac:dyDescent="0.3">
      <c r="B1044" s="45"/>
      <c r="C1044" s="45"/>
      <c r="F1044" s="42"/>
      <c r="G1044" s="42"/>
    </row>
    <row r="1045" spans="2:7" s="50" customFormat="1" x14ac:dyDescent="0.3">
      <c r="B1045" s="45"/>
      <c r="C1045" s="45"/>
      <c r="F1045" s="42"/>
      <c r="G1045" s="42"/>
    </row>
    <row r="1046" spans="2:7" s="50" customFormat="1" x14ac:dyDescent="0.3">
      <c r="B1046" s="45"/>
      <c r="C1046" s="45"/>
      <c r="F1046" s="42"/>
      <c r="G1046" s="42"/>
    </row>
    <row r="1047" spans="2:7" s="50" customFormat="1" x14ac:dyDescent="0.3">
      <c r="B1047" s="45"/>
      <c r="C1047" s="45"/>
      <c r="F1047" s="42"/>
      <c r="G1047" s="42"/>
    </row>
    <row r="1048" spans="2:7" s="50" customFormat="1" x14ac:dyDescent="0.3">
      <c r="B1048" s="45"/>
      <c r="C1048" s="45"/>
      <c r="F1048" s="42"/>
      <c r="G1048" s="42"/>
    </row>
    <row r="1049" spans="2:7" s="50" customFormat="1" x14ac:dyDescent="0.3">
      <c r="B1049" s="45"/>
      <c r="C1049" s="45"/>
      <c r="F1049" s="42"/>
      <c r="G1049" s="42"/>
    </row>
    <row r="1050" spans="2:7" s="50" customFormat="1" x14ac:dyDescent="0.3">
      <c r="B1050" s="45"/>
      <c r="C1050" s="45"/>
      <c r="F1050" s="42"/>
      <c r="G1050" s="42"/>
    </row>
    <row r="1051" spans="2:7" s="50" customFormat="1" x14ac:dyDescent="0.3">
      <c r="B1051" s="45"/>
      <c r="C1051" s="45"/>
      <c r="F1051" s="42"/>
      <c r="G1051" s="42"/>
    </row>
    <row r="1052" spans="2:7" s="50" customFormat="1" x14ac:dyDescent="0.3">
      <c r="B1052" s="45"/>
      <c r="C1052" s="45"/>
      <c r="F1052" s="42"/>
      <c r="G1052" s="42"/>
    </row>
    <row r="1053" spans="2:7" s="50" customFormat="1" x14ac:dyDescent="0.3">
      <c r="B1053" s="45"/>
      <c r="C1053" s="45"/>
      <c r="F1053" s="42"/>
      <c r="G1053" s="42"/>
    </row>
    <row r="1054" spans="2:7" s="50" customFormat="1" x14ac:dyDescent="0.3">
      <c r="B1054" s="45"/>
      <c r="C1054" s="45"/>
      <c r="F1054" s="42"/>
      <c r="G1054" s="42"/>
    </row>
    <row r="1055" spans="2:7" s="50" customFormat="1" x14ac:dyDescent="0.3">
      <c r="B1055" s="45"/>
      <c r="C1055" s="45"/>
      <c r="F1055" s="42"/>
      <c r="G1055" s="42"/>
    </row>
    <row r="1056" spans="2:7" s="50" customFormat="1" x14ac:dyDescent="0.3">
      <c r="B1056" s="45"/>
      <c r="C1056" s="45"/>
      <c r="F1056" s="42"/>
      <c r="G1056" s="42"/>
    </row>
    <row r="1057" spans="2:7" s="50" customFormat="1" x14ac:dyDescent="0.3">
      <c r="B1057" s="45"/>
      <c r="C1057" s="45"/>
      <c r="F1057" s="42"/>
      <c r="G1057" s="42"/>
    </row>
    <row r="1058" spans="2:7" s="50" customFormat="1" x14ac:dyDescent="0.3">
      <c r="B1058" s="45"/>
      <c r="C1058" s="45"/>
      <c r="F1058" s="42"/>
      <c r="G1058" s="42"/>
    </row>
    <row r="1059" spans="2:7" s="50" customFormat="1" x14ac:dyDescent="0.3">
      <c r="B1059" s="45"/>
      <c r="C1059" s="45"/>
      <c r="F1059" s="42"/>
      <c r="G1059" s="42"/>
    </row>
    <row r="1060" spans="2:7" s="50" customFormat="1" x14ac:dyDescent="0.3">
      <c r="B1060" s="45"/>
      <c r="C1060" s="45"/>
      <c r="F1060" s="42"/>
      <c r="G1060" s="42"/>
    </row>
    <row r="1061" spans="2:7" s="50" customFormat="1" x14ac:dyDescent="0.3">
      <c r="B1061" s="45"/>
      <c r="C1061" s="45"/>
      <c r="F1061" s="42"/>
      <c r="G1061" s="42"/>
    </row>
    <row r="1062" spans="2:7" s="50" customFormat="1" x14ac:dyDescent="0.3">
      <c r="B1062" s="45"/>
      <c r="C1062" s="45"/>
      <c r="F1062" s="42"/>
      <c r="G1062" s="42"/>
    </row>
    <row r="1063" spans="2:7" s="50" customFormat="1" x14ac:dyDescent="0.3">
      <c r="B1063" s="45"/>
      <c r="C1063" s="45"/>
      <c r="F1063" s="42"/>
      <c r="G1063" s="42"/>
    </row>
    <row r="1064" spans="2:7" s="50" customFormat="1" x14ac:dyDescent="0.3">
      <c r="B1064" s="45"/>
      <c r="C1064" s="45"/>
      <c r="F1064" s="42"/>
      <c r="G1064" s="42"/>
    </row>
    <row r="1065" spans="2:7" s="50" customFormat="1" x14ac:dyDescent="0.3">
      <c r="B1065" s="45"/>
      <c r="C1065" s="45"/>
      <c r="F1065" s="42"/>
      <c r="G1065" s="42"/>
    </row>
    <row r="1066" spans="2:7" s="50" customFormat="1" x14ac:dyDescent="0.3">
      <c r="B1066" s="45"/>
      <c r="C1066" s="45"/>
      <c r="F1066" s="42"/>
      <c r="G1066" s="42"/>
    </row>
    <row r="1067" spans="2:7" s="50" customFormat="1" x14ac:dyDescent="0.3">
      <c r="B1067" s="45"/>
      <c r="C1067" s="45"/>
      <c r="F1067" s="42"/>
      <c r="G1067" s="42"/>
    </row>
    <row r="1068" spans="2:7" s="50" customFormat="1" x14ac:dyDescent="0.3">
      <c r="B1068" s="45"/>
      <c r="C1068" s="45"/>
      <c r="F1068" s="42"/>
      <c r="G1068" s="42"/>
    </row>
    <row r="1069" spans="2:7" s="50" customFormat="1" x14ac:dyDescent="0.3">
      <c r="B1069" s="45"/>
      <c r="C1069" s="45"/>
      <c r="F1069" s="42"/>
      <c r="G1069" s="42"/>
    </row>
    <row r="1070" spans="2:7" s="50" customFormat="1" x14ac:dyDescent="0.3">
      <c r="B1070" s="45"/>
      <c r="C1070" s="45"/>
      <c r="F1070" s="42"/>
      <c r="G1070" s="42"/>
    </row>
    <row r="1071" spans="2:7" s="50" customFormat="1" x14ac:dyDescent="0.3">
      <c r="B1071" s="45"/>
      <c r="C1071" s="45"/>
      <c r="F1071" s="42"/>
      <c r="G1071" s="42"/>
    </row>
    <row r="1072" spans="2:7" s="50" customFormat="1" x14ac:dyDescent="0.3">
      <c r="B1072" s="45"/>
      <c r="C1072" s="45"/>
      <c r="F1072" s="42"/>
      <c r="G1072" s="42"/>
    </row>
    <row r="1073" spans="2:7" s="50" customFormat="1" x14ac:dyDescent="0.3">
      <c r="B1073" s="45"/>
      <c r="C1073" s="45"/>
      <c r="F1073" s="42"/>
      <c r="G1073" s="42"/>
    </row>
    <row r="1074" spans="2:7" s="50" customFormat="1" x14ac:dyDescent="0.3">
      <c r="B1074" s="45"/>
      <c r="C1074" s="45"/>
      <c r="F1074" s="42"/>
      <c r="G1074" s="42"/>
    </row>
    <row r="1075" spans="2:7" s="50" customFormat="1" x14ac:dyDescent="0.3">
      <c r="B1075" s="45"/>
      <c r="C1075" s="45"/>
      <c r="F1075" s="42"/>
      <c r="G1075" s="42"/>
    </row>
    <row r="1076" spans="2:7" s="50" customFormat="1" x14ac:dyDescent="0.3">
      <c r="B1076" s="45"/>
      <c r="C1076" s="45"/>
      <c r="F1076" s="42"/>
      <c r="G1076" s="42"/>
    </row>
    <row r="1077" spans="2:7" s="50" customFormat="1" x14ac:dyDescent="0.3">
      <c r="B1077" s="45"/>
      <c r="C1077" s="45"/>
      <c r="F1077" s="42"/>
      <c r="G1077" s="42"/>
    </row>
    <row r="1078" spans="2:7" s="50" customFormat="1" x14ac:dyDescent="0.3">
      <c r="B1078" s="45"/>
      <c r="C1078" s="45"/>
      <c r="F1078" s="42"/>
      <c r="G1078" s="42"/>
    </row>
    <row r="1079" spans="2:7" s="50" customFormat="1" x14ac:dyDescent="0.3">
      <c r="B1079" s="45"/>
      <c r="C1079" s="45"/>
      <c r="F1079" s="42"/>
      <c r="G1079" s="42"/>
    </row>
    <row r="1080" spans="2:7" s="50" customFormat="1" x14ac:dyDescent="0.3">
      <c r="B1080" s="45"/>
      <c r="C1080" s="45"/>
      <c r="F1080" s="42"/>
      <c r="G1080" s="42"/>
    </row>
    <row r="1081" spans="2:7" s="50" customFormat="1" x14ac:dyDescent="0.3">
      <c r="B1081" s="45"/>
      <c r="C1081" s="45"/>
      <c r="F1081" s="42"/>
      <c r="G1081" s="42"/>
    </row>
    <row r="1082" spans="2:7" s="50" customFormat="1" x14ac:dyDescent="0.3">
      <c r="B1082" s="45"/>
      <c r="C1082" s="45"/>
      <c r="F1082" s="42"/>
      <c r="G1082" s="42"/>
    </row>
    <row r="1083" spans="2:7" s="50" customFormat="1" x14ac:dyDescent="0.3">
      <c r="B1083" s="45"/>
      <c r="C1083" s="45"/>
      <c r="F1083" s="42"/>
      <c r="G1083" s="42"/>
    </row>
    <row r="1084" spans="2:7" s="50" customFormat="1" x14ac:dyDescent="0.3">
      <c r="B1084" s="45"/>
      <c r="C1084" s="45"/>
      <c r="F1084" s="42"/>
      <c r="G1084" s="42"/>
    </row>
    <row r="1085" spans="2:7" s="50" customFormat="1" x14ac:dyDescent="0.3">
      <c r="B1085" s="45"/>
      <c r="C1085" s="45"/>
      <c r="F1085" s="42"/>
      <c r="G1085" s="42"/>
    </row>
    <row r="1086" spans="2:7" s="50" customFormat="1" x14ac:dyDescent="0.3">
      <c r="B1086" s="45"/>
      <c r="C1086" s="45"/>
      <c r="F1086" s="42"/>
      <c r="G1086" s="42"/>
    </row>
    <row r="1087" spans="2:7" s="50" customFormat="1" x14ac:dyDescent="0.3">
      <c r="B1087" s="45"/>
      <c r="C1087" s="45"/>
      <c r="F1087" s="42"/>
      <c r="G1087" s="42"/>
    </row>
    <row r="1088" spans="2:7" s="50" customFormat="1" x14ac:dyDescent="0.3">
      <c r="B1088" s="45"/>
      <c r="C1088" s="45"/>
      <c r="F1088" s="42"/>
      <c r="G1088" s="42"/>
    </row>
    <row r="1089" spans="2:7" s="50" customFormat="1" x14ac:dyDescent="0.3">
      <c r="B1089" s="45"/>
      <c r="C1089" s="45"/>
      <c r="F1089" s="42"/>
      <c r="G1089" s="42"/>
    </row>
    <row r="1090" spans="2:7" s="50" customFormat="1" x14ac:dyDescent="0.3">
      <c r="B1090" s="45"/>
      <c r="C1090" s="45"/>
      <c r="F1090" s="42"/>
      <c r="G1090" s="42"/>
    </row>
    <row r="1091" spans="2:7" s="50" customFormat="1" x14ac:dyDescent="0.3">
      <c r="B1091" s="45"/>
      <c r="C1091" s="45"/>
      <c r="F1091" s="42"/>
      <c r="G1091" s="42"/>
    </row>
    <row r="1092" spans="2:7" s="50" customFormat="1" x14ac:dyDescent="0.3">
      <c r="B1092" s="45"/>
      <c r="C1092" s="45"/>
      <c r="F1092" s="42"/>
      <c r="G1092" s="42"/>
    </row>
    <row r="1093" spans="2:7" s="50" customFormat="1" x14ac:dyDescent="0.3">
      <c r="B1093" s="45"/>
      <c r="C1093" s="45"/>
      <c r="F1093" s="42"/>
      <c r="G1093" s="42"/>
    </row>
    <row r="1094" spans="2:7" s="50" customFormat="1" x14ac:dyDescent="0.3">
      <c r="B1094" s="45"/>
      <c r="C1094" s="45"/>
      <c r="F1094" s="42"/>
      <c r="G1094" s="42"/>
    </row>
    <row r="1095" spans="2:7" s="50" customFormat="1" x14ac:dyDescent="0.3">
      <c r="B1095" s="45"/>
      <c r="C1095" s="45"/>
      <c r="F1095" s="42"/>
      <c r="G1095" s="42"/>
    </row>
    <row r="1096" spans="2:7" s="50" customFormat="1" x14ac:dyDescent="0.3">
      <c r="B1096" s="45"/>
      <c r="C1096" s="45"/>
      <c r="F1096" s="42"/>
      <c r="G1096" s="42"/>
    </row>
    <row r="1097" spans="2:7" s="50" customFormat="1" x14ac:dyDescent="0.3">
      <c r="B1097" s="45"/>
      <c r="C1097" s="45"/>
      <c r="F1097" s="42"/>
      <c r="G1097" s="42"/>
    </row>
    <row r="1098" spans="2:7" s="50" customFormat="1" x14ac:dyDescent="0.3">
      <c r="B1098" s="45"/>
      <c r="C1098" s="45"/>
      <c r="F1098" s="42"/>
      <c r="G1098" s="42"/>
    </row>
    <row r="1099" spans="2:7" s="50" customFormat="1" x14ac:dyDescent="0.3">
      <c r="B1099" s="45"/>
      <c r="C1099" s="45"/>
      <c r="F1099" s="42"/>
      <c r="G1099" s="42"/>
    </row>
    <row r="1100" spans="2:7" s="50" customFormat="1" x14ac:dyDescent="0.3">
      <c r="B1100" s="45"/>
      <c r="C1100" s="45"/>
      <c r="F1100" s="42"/>
      <c r="G1100" s="42"/>
    </row>
    <row r="1101" spans="2:7" s="50" customFormat="1" x14ac:dyDescent="0.3">
      <c r="B1101" s="45"/>
      <c r="C1101" s="45"/>
      <c r="F1101" s="42"/>
      <c r="G1101" s="42"/>
    </row>
    <row r="1102" spans="2:7" s="50" customFormat="1" x14ac:dyDescent="0.3">
      <c r="B1102" s="45"/>
      <c r="C1102" s="45"/>
      <c r="F1102" s="42"/>
      <c r="G1102" s="42"/>
    </row>
    <row r="1103" spans="2:7" s="50" customFormat="1" x14ac:dyDescent="0.3">
      <c r="B1103" s="45"/>
      <c r="C1103" s="45"/>
      <c r="F1103" s="42"/>
      <c r="G1103" s="42"/>
    </row>
    <row r="1104" spans="2:7" s="50" customFormat="1" x14ac:dyDescent="0.3">
      <c r="B1104" s="45"/>
      <c r="C1104" s="45"/>
      <c r="F1104" s="42"/>
      <c r="G1104" s="42"/>
    </row>
    <row r="1105" spans="2:7" s="50" customFormat="1" x14ac:dyDescent="0.3">
      <c r="B1105" s="45"/>
      <c r="C1105" s="45"/>
      <c r="F1105" s="42"/>
      <c r="G1105" s="42"/>
    </row>
    <row r="1106" spans="2:7" s="50" customFormat="1" x14ac:dyDescent="0.3">
      <c r="B1106" s="45"/>
      <c r="C1106" s="45"/>
      <c r="F1106" s="42"/>
      <c r="G1106" s="42"/>
    </row>
    <row r="1107" spans="2:7" s="50" customFormat="1" x14ac:dyDescent="0.3">
      <c r="B1107" s="45"/>
      <c r="C1107" s="45"/>
      <c r="F1107" s="42"/>
      <c r="G1107" s="42"/>
    </row>
    <row r="1108" spans="2:7" s="50" customFormat="1" x14ac:dyDescent="0.3">
      <c r="B1108" s="45"/>
      <c r="C1108" s="45"/>
      <c r="F1108" s="42"/>
      <c r="G1108" s="42"/>
    </row>
    <row r="1109" spans="2:7" s="50" customFormat="1" x14ac:dyDescent="0.3">
      <c r="B1109" s="45"/>
      <c r="C1109" s="45"/>
      <c r="F1109" s="42"/>
      <c r="G1109" s="42"/>
    </row>
    <row r="1110" spans="2:7" s="50" customFormat="1" x14ac:dyDescent="0.3">
      <c r="B1110" s="45"/>
      <c r="C1110" s="45"/>
      <c r="F1110" s="42"/>
      <c r="G1110" s="42"/>
    </row>
    <row r="1111" spans="2:7" s="50" customFormat="1" x14ac:dyDescent="0.3">
      <c r="B1111" s="45"/>
      <c r="C1111" s="45"/>
      <c r="F1111" s="42"/>
      <c r="G1111" s="42"/>
    </row>
    <row r="1112" spans="2:7" s="50" customFormat="1" x14ac:dyDescent="0.3">
      <c r="B1112" s="45"/>
      <c r="C1112" s="45"/>
      <c r="F1112" s="42"/>
      <c r="G1112" s="42"/>
    </row>
    <row r="1113" spans="2:7" s="50" customFormat="1" x14ac:dyDescent="0.3">
      <c r="B1113" s="45"/>
      <c r="C1113" s="45"/>
      <c r="F1113" s="42"/>
      <c r="G1113" s="42"/>
    </row>
    <row r="1114" spans="2:7" s="50" customFormat="1" x14ac:dyDescent="0.3">
      <c r="B1114" s="45"/>
      <c r="C1114" s="45"/>
      <c r="F1114" s="42"/>
      <c r="G1114" s="42"/>
    </row>
    <row r="1115" spans="2:7" s="50" customFormat="1" x14ac:dyDescent="0.3">
      <c r="B1115" s="45"/>
      <c r="C1115" s="45"/>
      <c r="F1115" s="42"/>
      <c r="G1115" s="42"/>
    </row>
    <row r="1116" spans="2:7" s="50" customFormat="1" x14ac:dyDescent="0.3">
      <c r="B1116" s="45"/>
      <c r="C1116" s="45"/>
      <c r="F1116" s="42"/>
      <c r="G1116" s="42"/>
    </row>
    <row r="1117" spans="2:7" s="50" customFormat="1" x14ac:dyDescent="0.3">
      <c r="B1117" s="45"/>
      <c r="C1117" s="45"/>
      <c r="F1117" s="42"/>
      <c r="G1117" s="42"/>
    </row>
    <row r="1118" spans="2:7" s="50" customFormat="1" x14ac:dyDescent="0.3">
      <c r="B1118" s="45"/>
      <c r="C1118" s="45"/>
      <c r="F1118" s="42"/>
      <c r="G1118" s="42"/>
    </row>
    <row r="1119" spans="2:7" s="50" customFormat="1" x14ac:dyDescent="0.3">
      <c r="B1119" s="45"/>
      <c r="C1119" s="45"/>
      <c r="F1119" s="42"/>
      <c r="G1119" s="42"/>
    </row>
    <row r="1120" spans="2:7" s="50" customFormat="1" x14ac:dyDescent="0.3">
      <c r="B1120" s="45"/>
      <c r="C1120" s="45"/>
      <c r="F1120" s="42"/>
      <c r="G1120" s="42"/>
    </row>
    <row r="1121" spans="2:7" s="50" customFormat="1" x14ac:dyDescent="0.3">
      <c r="B1121" s="45"/>
      <c r="C1121" s="45"/>
      <c r="F1121" s="42"/>
      <c r="G1121" s="42"/>
    </row>
    <row r="1122" spans="2:7" s="50" customFormat="1" x14ac:dyDescent="0.3">
      <c r="B1122" s="45"/>
      <c r="C1122" s="45"/>
      <c r="F1122" s="42"/>
      <c r="G1122" s="42"/>
    </row>
    <row r="1123" spans="2:7" s="50" customFormat="1" x14ac:dyDescent="0.3">
      <c r="B1123" s="45"/>
      <c r="C1123" s="45"/>
      <c r="F1123" s="42"/>
      <c r="G1123" s="42"/>
    </row>
    <row r="1124" spans="2:7" s="50" customFormat="1" x14ac:dyDescent="0.3">
      <c r="B1124" s="45"/>
      <c r="C1124" s="45"/>
      <c r="F1124" s="42"/>
      <c r="G1124" s="42"/>
    </row>
    <row r="1125" spans="2:7" s="50" customFormat="1" x14ac:dyDescent="0.3">
      <c r="B1125" s="45"/>
      <c r="C1125" s="45"/>
      <c r="F1125" s="42"/>
      <c r="G1125" s="42"/>
    </row>
    <row r="1126" spans="2:7" s="50" customFormat="1" x14ac:dyDescent="0.3">
      <c r="B1126" s="45"/>
      <c r="C1126" s="45"/>
      <c r="F1126" s="42"/>
      <c r="G1126" s="42"/>
    </row>
    <row r="1127" spans="2:7" s="50" customFormat="1" x14ac:dyDescent="0.3">
      <c r="B1127" s="45"/>
      <c r="C1127" s="45"/>
      <c r="F1127" s="42"/>
      <c r="G1127" s="42"/>
    </row>
    <row r="1128" spans="2:7" s="50" customFormat="1" x14ac:dyDescent="0.3">
      <c r="B1128" s="45"/>
      <c r="C1128" s="45"/>
      <c r="F1128" s="42"/>
      <c r="G1128" s="42"/>
    </row>
    <row r="1129" spans="2:7" s="50" customFormat="1" x14ac:dyDescent="0.3">
      <c r="B1129" s="45"/>
      <c r="C1129" s="45"/>
      <c r="F1129" s="42"/>
      <c r="G1129" s="42"/>
    </row>
    <row r="1130" spans="2:7" s="50" customFormat="1" x14ac:dyDescent="0.3">
      <c r="B1130" s="45"/>
      <c r="C1130" s="45"/>
      <c r="F1130" s="42"/>
      <c r="G1130" s="42"/>
    </row>
    <row r="1131" spans="2:7" s="50" customFormat="1" x14ac:dyDescent="0.3">
      <c r="B1131" s="45"/>
      <c r="C1131" s="45"/>
      <c r="F1131" s="42"/>
      <c r="G1131" s="42"/>
    </row>
    <row r="1132" spans="2:7" s="50" customFormat="1" x14ac:dyDescent="0.3">
      <c r="B1132" s="45"/>
      <c r="C1132" s="45"/>
      <c r="F1132" s="42"/>
      <c r="G1132" s="42"/>
    </row>
    <row r="1133" spans="2:7" s="50" customFormat="1" x14ac:dyDescent="0.3">
      <c r="B1133" s="45"/>
      <c r="C1133" s="45"/>
      <c r="F1133" s="42"/>
      <c r="G1133" s="42"/>
    </row>
    <row r="1134" spans="2:7" s="50" customFormat="1" x14ac:dyDescent="0.3">
      <c r="B1134" s="45"/>
      <c r="C1134" s="45"/>
      <c r="F1134" s="42"/>
      <c r="G1134" s="42"/>
    </row>
    <row r="1135" spans="2:7" s="50" customFormat="1" x14ac:dyDescent="0.3">
      <c r="B1135" s="45"/>
      <c r="C1135" s="45"/>
      <c r="F1135" s="42"/>
      <c r="G1135" s="42"/>
    </row>
    <row r="1136" spans="2:7" s="50" customFormat="1" x14ac:dyDescent="0.3">
      <c r="B1136" s="45"/>
      <c r="C1136" s="45"/>
      <c r="F1136" s="42"/>
      <c r="G1136" s="42"/>
    </row>
    <row r="1137" spans="2:7" s="50" customFormat="1" x14ac:dyDescent="0.3">
      <c r="B1137" s="45"/>
      <c r="C1137" s="45"/>
      <c r="F1137" s="42"/>
      <c r="G1137" s="42"/>
    </row>
    <row r="1138" spans="2:7" s="50" customFormat="1" x14ac:dyDescent="0.3">
      <c r="B1138" s="45"/>
      <c r="C1138" s="45"/>
      <c r="F1138" s="42"/>
      <c r="G1138" s="42"/>
    </row>
    <row r="1139" spans="2:7" s="50" customFormat="1" x14ac:dyDescent="0.3">
      <c r="B1139" s="45"/>
      <c r="C1139" s="45"/>
      <c r="F1139" s="42"/>
      <c r="G1139" s="42"/>
    </row>
    <row r="1140" spans="2:7" s="50" customFormat="1" x14ac:dyDescent="0.3">
      <c r="B1140" s="45"/>
      <c r="C1140" s="45"/>
      <c r="F1140" s="42"/>
      <c r="G1140" s="42"/>
    </row>
    <row r="1141" spans="2:7" s="50" customFormat="1" x14ac:dyDescent="0.3">
      <c r="B1141" s="45"/>
      <c r="C1141" s="45"/>
      <c r="F1141" s="42"/>
      <c r="G1141" s="42"/>
    </row>
    <row r="1142" spans="2:7" s="50" customFormat="1" x14ac:dyDescent="0.3">
      <c r="B1142" s="45"/>
      <c r="C1142" s="45"/>
      <c r="F1142" s="42"/>
      <c r="G1142" s="42"/>
    </row>
    <row r="1143" spans="2:7" s="50" customFormat="1" x14ac:dyDescent="0.3">
      <c r="B1143" s="45"/>
      <c r="C1143" s="45"/>
      <c r="F1143" s="42"/>
      <c r="G1143" s="42"/>
    </row>
    <row r="1144" spans="2:7" s="50" customFormat="1" x14ac:dyDescent="0.3">
      <c r="B1144" s="45"/>
      <c r="C1144" s="45"/>
      <c r="F1144" s="42"/>
      <c r="G1144" s="42"/>
    </row>
    <row r="1145" spans="2:7" s="50" customFormat="1" x14ac:dyDescent="0.3">
      <c r="B1145" s="45"/>
      <c r="C1145" s="45"/>
      <c r="F1145" s="42"/>
      <c r="G1145" s="42"/>
    </row>
    <row r="1146" spans="2:7" s="50" customFormat="1" x14ac:dyDescent="0.3">
      <c r="B1146" s="45"/>
      <c r="C1146" s="45"/>
      <c r="F1146" s="42"/>
      <c r="G1146" s="42"/>
    </row>
    <row r="1147" spans="2:7" s="50" customFormat="1" x14ac:dyDescent="0.3">
      <c r="B1147" s="45"/>
      <c r="C1147" s="45"/>
      <c r="F1147" s="42"/>
      <c r="G1147" s="42"/>
    </row>
    <row r="1148" spans="2:7" s="50" customFormat="1" x14ac:dyDescent="0.3">
      <c r="B1148" s="45"/>
      <c r="C1148" s="45"/>
      <c r="F1148" s="42"/>
      <c r="G1148" s="42"/>
    </row>
    <row r="1149" spans="2:7" s="50" customFormat="1" x14ac:dyDescent="0.3">
      <c r="B1149" s="45"/>
      <c r="C1149" s="45"/>
      <c r="F1149" s="42"/>
      <c r="G1149" s="42"/>
    </row>
    <row r="1150" spans="2:7" s="50" customFormat="1" x14ac:dyDescent="0.3">
      <c r="B1150" s="45"/>
      <c r="C1150" s="45"/>
      <c r="F1150" s="42"/>
      <c r="G1150" s="42"/>
    </row>
    <row r="1151" spans="2:7" s="50" customFormat="1" x14ac:dyDescent="0.3">
      <c r="B1151" s="45"/>
      <c r="C1151" s="45"/>
      <c r="F1151" s="42"/>
      <c r="G1151" s="42"/>
    </row>
    <row r="1152" spans="2:7" s="50" customFormat="1" x14ac:dyDescent="0.3">
      <c r="B1152" s="45"/>
      <c r="C1152" s="45"/>
      <c r="F1152" s="42"/>
      <c r="G1152" s="42"/>
    </row>
    <row r="1153" spans="2:7" s="50" customFormat="1" x14ac:dyDescent="0.3">
      <c r="B1153" s="45"/>
      <c r="C1153" s="45"/>
      <c r="F1153" s="42"/>
      <c r="G1153" s="42"/>
    </row>
    <row r="1154" spans="2:7" s="50" customFormat="1" x14ac:dyDescent="0.3">
      <c r="B1154" s="45"/>
      <c r="C1154" s="45"/>
      <c r="F1154" s="42"/>
      <c r="G1154" s="42"/>
    </row>
    <row r="1155" spans="2:7" s="50" customFormat="1" x14ac:dyDescent="0.3">
      <c r="B1155" s="45"/>
      <c r="C1155" s="45"/>
      <c r="F1155" s="42"/>
      <c r="G1155" s="42"/>
    </row>
    <row r="1156" spans="2:7" s="50" customFormat="1" x14ac:dyDescent="0.3">
      <c r="B1156" s="45"/>
      <c r="C1156" s="45"/>
      <c r="F1156" s="42"/>
      <c r="G1156" s="42"/>
    </row>
    <row r="1157" spans="2:7" s="50" customFormat="1" x14ac:dyDescent="0.3">
      <c r="B1157" s="45"/>
      <c r="C1157" s="45"/>
      <c r="F1157" s="42"/>
      <c r="G1157" s="42"/>
    </row>
    <row r="1158" spans="2:7" s="50" customFormat="1" x14ac:dyDescent="0.3">
      <c r="B1158" s="45"/>
      <c r="C1158" s="45"/>
      <c r="F1158" s="42"/>
      <c r="G1158" s="42"/>
    </row>
    <row r="1159" spans="2:7" s="50" customFormat="1" x14ac:dyDescent="0.3">
      <c r="B1159" s="45"/>
      <c r="C1159" s="45"/>
      <c r="F1159" s="42"/>
      <c r="G1159" s="42"/>
    </row>
    <row r="1160" spans="2:7" s="50" customFormat="1" x14ac:dyDescent="0.3">
      <c r="B1160" s="45"/>
      <c r="C1160" s="45"/>
      <c r="F1160" s="42"/>
      <c r="G1160" s="42"/>
    </row>
    <row r="1161" spans="2:7" s="50" customFormat="1" x14ac:dyDescent="0.3">
      <c r="B1161" s="45"/>
      <c r="C1161" s="45"/>
      <c r="F1161" s="42"/>
      <c r="G1161" s="42"/>
    </row>
    <row r="1162" spans="2:7" s="50" customFormat="1" x14ac:dyDescent="0.3">
      <c r="B1162" s="45"/>
      <c r="C1162" s="45"/>
      <c r="F1162" s="42"/>
      <c r="G1162" s="42"/>
    </row>
    <row r="1163" spans="2:7" s="50" customFormat="1" x14ac:dyDescent="0.3">
      <c r="B1163" s="45"/>
      <c r="C1163" s="45"/>
      <c r="F1163" s="42"/>
      <c r="G1163" s="42"/>
    </row>
    <row r="1164" spans="2:7" s="50" customFormat="1" x14ac:dyDescent="0.3">
      <c r="B1164" s="45"/>
      <c r="C1164" s="45"/>
      <c r="F1164" s="42"/>
      <c r="G1164" s="42"/>
    </row>
    <row r="1165" spans="2:7" s="50" customFormat="1" x14ac:dyDescent="0.3">
      <c r="B1165" s="45"/>
      <c r="C1165" s="45"/>
      <c r="F1165" s="42"/>
      <c r="G1165" s="42"/>
    </row>
    <row r="1166" spans="2:7" s="50" customFormat="1" x14ac:dyDescent="0.3">
      <c r="B1166" s="45"/>
      <c r="C1166" s="45"/>
      <c r="F1166" s="42"/>
      <c r="G1166" s="42"/>
    </row>
    <row r="1167" spans="2:7" s="50" customFormat="1" x14ac:dyDescent="0.3">
      <c r="B1167" s="45"/>
      <c r="C1167" s="45"/>
      <c r="F1167" s="42"/>
      <c r="G1167" s="42"/>
    </row>
    <row r="1168" spans="2:7" s="50" customFormat="1" x14ac:dyDescent="0.3">
      <c r="B1168" s="45"/>
      <c r="C1168" s="45"/>
      <c r="F1168" s="42"/>
      <c r="G1168" s="42"/>
    </row>
    <row r="1169" spans="2:7" s="50" customFormat="1" x14ac:dyDescent="0.3">
      <c r="B1169" s="45"/>
      <c r="C1169" s="45"/>
      <c r="F1169" s="42"/>
      <c r="G1169" s="42"/>
    </row>
    <row r="1170" spans="2:7" s="50" customFormat="1" x14ac:dyDescent="0.3">
      <c r="B1170" s="45"/>
      <c r="C1170" s="45"/>
      <c r="F1170" s="42"/>
      <c r="G1170" s="42"/>
    </row>
    <row r="1171" spans="2:7" s="50" customFormat="1" x14ac:dyDescent="0.3">
      <c r="B1171" s="45"/>
      <c r="C1171" s="45"/>
      <c r="F1171" s="42"/>
      <c r="G1171" s="42"/>
    </row>
    <row r="1172" spans="2:7" s="50" customFormat="1" x14ac:dyDescent="0.3">
      <c r="B1172" s="45"/>
      <c r="C1172" s="45"/>
      <c r="F1172" s="42"/>
      <c r="G1172" s="42"/>
    </row>
    <row r="1173" spans="2:7" s="50" customFormat="1" x14ac:dyDescent="0.3">
      <c r="B1173" s="45"/>
      <c r="C1173" s="45"/>
      <c r="F1173" s="42"/>
      <c r="G1173" s="42"/>
    </row>
    <row r="1174" spans="2:7" s="50" customFormat="1" x14ac:dyDescent="0.3">
      <c r="B1174" s="45"/>
      <c r="C1174" s="45"/>
      <c r="F1174" s="42"/>
      <c r="G1174" s="42"/>
    </row>
    <row r="1175" spans="2:7" s="50" customFormat="1" x14ac:dyDescent="0.3">
      <c r="B1175" s="45"/>
      <c r="C1175" s="45"/>
      <c r="F1175" s="42"/>
      <c r="G1175" s="42"/>
    </row>
    <row r="1176" spans="2:7" s="50" customFormat="1" x14ac:dyDescent="0.3">
      <c r="B1176" s="45"/>
      <c r="C1176" s="45"/>
      <c r="F1176" s="42"/>
      <c r="G1176" s="42"/>
    </row>
    <row r="1177" spans="2:7" s="50" customFormat="1" x14ac:dyDescent="0.3">
      <c r="B1177" s="45"/>
      <c r="C1177" s="45"/>
      <c r="F1177" s="42"/>
      <c r="G1177" s="42"/>
    </row>
    <row r="1178" spans="2:7" s="50" customFormat="1" x14ac:dyDescent="0.3">
      <c r="B1178" s="45"/>
      <c r="C1178" s="45"/>
      <c r="F1178" s="42"/>
      <c r="G1178" s="42"/>
    </row>
    <row r="1179" spans="2:7" s="50" customFormat="1" x14ac:dyDescent="0.3">
      <c r="B1179" s="45"/>
      <c r="C1179" s="45"/>
      <c r="F1179" s="42"/>
      <c r="G1179" s="42"/>
    </row>
    <row r="1180" spans="2:7" s="50" customFormat="1" x14ac:dyDescent="0.3">
      <c r="B1180" s="45"/>
      <c r="C1180" s="45"/>
      <c r="F1180" s="42"/>
      <c r="G1180" s="42"/>
    </row>
    <row r="1181" spans="2:7" s="50" customFormat="1" x14ac:dyDescent="0.3">
      <c r="B1181" s="45"/>
      <c r="C1181" s="45"/>
      <c r="F1181" s="42"/>
      <c r="G1181" s="42"/>
    </row>
    <row r="1182" spans="2:7" s="50" customFormat="1" x14ac:dyDescent="0.3">
      <c r="B1182" s="45"/>
      <c r="C1182" s="45"/>
      <c r="F1182" s="42"/>
      <c r="G1182" s="42"/>
    </row>
    <row r="1183" spans="2:7" s="50" customFormat="1" x14ac:dyDescent="0.3">
      <c r="B1183" s="45"/>
      <c r="C1183" s="45"/>
      <c r="F1183" s="42"/>
      <c r="G1183" s="42"/>
    </row>
    <row r="1184" spans="2:7" s="50" customFormat="1" x14ac:dyDescent="0.3">
      <c r="B1184" s="45"/>
      <c r="C1184" s="45"/>
      <c r="F1184" s="42"/>
      <c r="G1184" s="42"/>
    </row>
    <row r="1185" spans="2:7" s="50" customFormat="1" x14ac:dyDescent="0.3">
      <c r="B1185" s="45"/>
      <c r="C1185" s="45"/>
      <c r="F1185" s="42"/>
      <c r="G1185" s="42"/>
    </row>
    <row r="1186" spans="2:7" s="50" customFormat="1" x14ac:dyDescent="0.3">
      <c r="B1186" s="45"/>
      <c r="C1186" s="45"/>
      <c r="F1186" s="42"/>
      <c r="G1186" s="42"/>
    </row>
    <row r="1187" spans="2:7" s="50" customFormat="1" x14ac:dyDescent="0.3">
      <c r="B1187" s="45"/>
      <c r="C1187" s="45"/>
      <c r="F1187" s="42"/>
      <c r="G1187" s="42"/>
    </row>
    <row r="1188" spans="2:7" s="50" customFormat="1" x14ac:dyDescent="0.3">
      <c r="B1188" s="45"/>
      <c r="C1188" s="45"/>
      <c r="F1188" s="42"/>
      <c r="G1188" s="42"/>
    </row>
    <row r="1189" spans="2:7" s="50" customFormat="1" x14ac:dyDescent="0.3">
      <c r="B1189" s="45"/>
      <c r="C1189" s="45"/>
      <c r="F1189" s="42"/>
      <c r="G1189" s="42"/>
    </row>
    <row r="1190" spans="2:7" s="50" customFormat="1" x14ac:dyDescent="0.3">
      <c r="B1190" s="45"/>
      <c r="C1190" s="45"/>
      <c r="F1190" s="42"/>
      <c r="G1190" s="42"/>
    </row>
    <row r="1191" spans="2:7" s="50" customFormat="1" x14ac:dyDescent="0.3">
      <c r="B1191" s="45"/>
      <c r="C1191" s="45"/>
      <c r="F1191" s="42"/>
      <c r="G1191" s="42"/>
    </row>
    <row r="1192" spans="2:7" s="50" customFormat="1" x14ac:dyDescent="0.3">
      <c r="B1192" s="45"/>
      <c r="C1192" s="45"/>
      <c r="F1192" s="42"/>
      <c r="G1192" s="42"/>
    </row>
    <row r="1193" spans="2:7" s="50" customFormat="1" x14ac:dyDescent="0.3">
      <c r="B1193" s="45"/>
      <c r="C1193" s="45"/>
      <c r="F1193" s="42"/>
      <c r="G1193" s="42"/>
    </row>
    <row r="1194" spans="2:7" s="50" customFormat="1" x14ac:dyDescent="0.3">
      <c r="B1194" s="45"/>
      <c r="C1194" s="45"/>
      <c r="F1194" s="42"/>
      <c r="G1194" s="42"/>
    </row>
    <row r="1195" spans="2:7" s="50" customFormat="1" x14ac:dyDescent="0.3">
      <c r="B1195" s="45"/>
      <c r="C1195" s="45"/>
      <c r="F1195" s="42"/>
      <c r="G1195" s="42"/>
    </row>
    <row r="1196" spans="2:7" s="50" customFormat="1" x14ac:dyDescent="0.3">
      <c r="B1196" s="45"/>
      <c r="C1196" s="45"/>
      <c r="F1196" s="42"/>
      <c r="G1196" s="42"/>
    </row>
    <row r="1197" spans="2:7" s="50" customFormat="1" x14ac:dyDescent="0.3">
      <c r="B1197" s="45"/>
      <c r="C1197" s="45"/>
      <c r="F1197" s="42"/>
      <c r="G1197" s="42"/>
    </row>
    <row r="1198" spans="2:7" s="50" customFormat="1" x14ac:dyDescent="0.3">
      <c r="B1198" s="45"/>
      <c r="C1198" s="45"/>
      <c r="F1198" s="42"/>
      <c r="G1198" s="42"/>
    </row>
    <row r="1199" spans="2:7" s="50" customFormat="1" x14ac:dyDescent="0.3">
      <c r="B1199" s="45"/>
      <c r="C1199" s="45"/>
      <c r="F1199" s="42"/>
      <c r="G1199" s="42"/>
    </row>
    <row r="1200" spans="2:7" s="50" customFormat="1" x14ac:dyDescent="0.3">
      <c r="B1200" s="45"/>
      <c r="C1200" s="45"/>
      <c r="F1200" s="42"/>
      <c r="G1200" s="42"/>
    </row>
    <row r="1201" spans="2:7" s="50" customFormat="1" x14ac:dyDescent="0.3">
      <c r="B1201" s="45"/>
      <c r="C1201" s="45"/>
      <c r="F1201" s="42"/>
      <c r="G1201" s="42"/>
    </row>
    <row r="1202" spans="2:7" s="50" customFormat="1" x14ac:dyDescent="0.3">
      <c r="B1202" s="45"/>
      <c r="C1202" s="45"/>
      <c r="F1202" s="42"/>
      <c r="G1202" s="42"/>
    </row>
    <row r="1203" spans="2:7" s="50" customFormat="1" x14ac:dyDescent="0.3">
      <c r="B1203" s="45"/>
      <c r="C1203" s="45"/>
      <c r="F1203" s="42"/>
      <c r="G1203" s="42"/>
    </row>
    <row r="1204" spans="2:7" s="50" customFormat="1" x14ac:dyDescent="0.3">
      <c r="B1204" s="45"/>
      <c r="C1204" s="45"/>
      <c r="F1204" s="42"/>
      <c r="G1204" s="42"/>
    </row>
    <row r="1205" spans="2:7" s="50" customFormat="1" x14ac:dyDescent="0.3">
      <c r="B1205" s="45"/>
      <c r="C1205" s="45"/>
      <c r="F1205" s="42"/>
      <c r="G1205" s="42"/>
    </row>
    <row r="1206" spans="2:7" s="50" customFormat="1" x14ac:dyDescent="0.3">
      <c r="B1206" s="45"/>
      <c r="C1206" s="45"/>
      <c r="F1206" s="42"/>
      <c r="G1206" s="42"/>
    </row>
    <row r="1207" spans="2:7" s="50" customFormat="1" x14ac:dyDescent="0.3">
      <c r="B1207" s="45"/>
      <c r="C1207" s="45"/>
      <c r="F1207" s="42"/>
      <c r="G1207" s="42"/>
    </row>
    <row r="1208" spans="2:7" s="50" customFormat="1" x14ac:dyDescent="0.3">
      <c r="B1208" s="45"/>
      <c r="C1208" s="45"/>
      <c r="F1208" s="42"/>
      <c r="G1208" s="42"/>
    </row>
    <row r="1209" spans="2:7" s="50" customFormat="1" x14ac:dyDescent="0.3">
      <c r="B1209" s="45"/>
      <c r="C1209" s="45"/>
      <c r="F1209" s="42"/>
      <c r="G1209" s="42"/>
    </row>
    <row r="1210" spans="2:7" s="50" customFormat="1" x14ac:dyDescent="0.3">
      <c r="B1210" s="45"/>
      <c r="C1210" s="45"/>
      <c r="F1210" s="42"/>
      <c r="G1210" s="42"/>
    </row>
    <row r="1211" spans="2:7" s="50" customFormat="1" x14ac:dyDescent="0.3">
      <c r="B1211" s="45"/>
      <c r="C1211" s="45"/>
      <c r="F1211" s="42"/>
      <c r="G1211" s="42"/>
    </row>
    <row r="1212" spans="2:7" s="50" customFormat="1" x14ac:dyDescent="0.3">
      <c r="B1212" s="45"/>
      <c r="C1212" s="45"/>
      <c r="F1212" s="42"/>
      <c r="G1212" s="42"/>
    </row>
    <row r="1213" spans="2:7" s="50" customFormat="1" x14ac:dyDescent="0.3">
      <c r="B1213" s="45"/>
      <c r="C1213" s="45"/>
      <c r="F1213" s="42"/>
      <c r="G1213" s="42"/>
    </row>
    <row r="1214" spans="2:7" s="50" customFormat="1" x14ac:dyDescent="0.3">
      <c r="B1214" s="45"/>
      <c r="C1214" s="45"/>
      <c r="F1214" s="42"/>
      <c r="G1214" s="42"/>
    </row>
    <row r="1215" spans="2:7" s="50" customFormat="1" x14ac:dyDescent="0.3">
      <c r="B1215" s="45"/>
      <c r="C1215" s="45"/>
      <c r="F1215" s="42"/>
      <c r="G1215" s="42"/>
    </row>
    <row r="1216" spans="2:7" s="50" customFormat="1" x14ac:dyDescent="0.3">
      <c r="B1216" s="45"/>
      <c r="C1216" s="45"/>
      <c r="F1216" s="42"/>
      <c r="G1216" s="42"/>
    </row>
    <row r="1217" spans="2:7" s="50" customFormat="1" x14ac:dyDescent="0.3">
      <c r="B1217" s="45"/>
      <c r="C1217" s="45"/>
      <c r="F1217" s="42"/>
      <c r="G1217" s="42"/>
    </row>
    <row r="1218" spans="2:7" s="50" customFormat="1" x14ac:dyDescent="0.3">
      <c r="B1218" s="45"/>
      <c r="C1218" s="45"/>
      <c r="F1218" s="42"/>
      <c r="G1218" s="42"/>
    </row>
    <row r="1219" spans="2:7" s="50" customFormat="1" x14ac:dyDescent="0.3">
      <c r="B1219" s="45"/>
      <c r="C1219" s="45"/>
      <c r="F1219" s="42"/>
      <c r="G1219" s="42"/>
    </row>
    <row r="1220" spans="2:7" s="50" customFormat="1" x14ac:dyDescent="0.3">
      <c r="B1220" s="45"/>
      <c r="C1220" s="45"/>
      <c r="F1220" s="42"/>
      <c r="G1220" s="42"/>
    </row>
    <row r="1221" spans="2:7" s="50" customFormat="1" x14ac:dyDescent="0.3">
      <c r="B1221" s="45"/>
      <c r="C1221" s="45"/>
      <c r="F1221" s="42"/>
      <c r="G1221" s="42"/>
    </row>
    <row r="1222" spans="2:7" s="50" customFormat="1" x14ac:dyDescent="0.3">
      <c r="B1222" s="45"/>
      <c r="C1222" s="45"/>
      <c r="F1222" s="42"/>
      <c r="G1222" s="42"/>
    </row>
    <row r="1223" spans="2:7" s="50" customFormat="1" x14ac:dyDescent="0.3">
      <c r="B1223" s="45"/>
      <c r="C1223" s="45"/>
      <c r="F1223" s="42"/>
      <c r="G1223" s="42"/>
    </row>
    <row r="1224" spans="2:7" s="50" customFormat="1" x14ac:dyDescent="0.3">
      <c r="B1224" s="45"/>
      <c r="C1224" s="45"/>
      <c r="F1224" s="42"/>
      <c r="G1224" s="42"/>
    </row>
    <row r="1225" spans="2:7" s="50" customFormat="1" x14ac:dyDescent="0.3">
      <c r="B1225" s="45"/>
      <c r="C1225" s="45"/>
      <c r="F1225" s="42"/>
      <c r="G1225" s="42"/>
    </row>
    <row r="1226" spans="2:7" s="50" customFormat="1" x14ac:dyDescent="0.3">
      <c r="B1226" s="45"/>
      <c r="C1226" s="45"/>
      <c r="F1226" s="42"/>
      <c r="G1226" s="42"/>
    </row>
    <row r="1227" spans="2:7" s="50" customFormat="1" x14ac:dyDescent="0.3">
      <c r="B1227" s="45"/>
      <c r="C1227" s="45"/>
      <c r="F1227" s="42"/>
      <c r="G1227" s="42"/>
    </row>
    <row r="1228" spans="2:7" s="50" customFormat="1" x14ac:dyDescent="0.3">
      <c r="B1228" s="45"/>
      <c r="C1228" s="45"/>
      <c r="F1228" s="42"/>
      <c r="G1228" s="42"/>
    </row>
    <row r="1229" spans="2:7" s="50" customFormat="1" x14ac:dyDescent="0.3">
      <c r="B1229" s="45"/>
      <c r="C1229" s="45"/>
      <c r="F1229" s="42"/>
      <c r="G1229" s="42"/>
    </row>
    <row r="1230" spans="2:7" s="50" customFormat="1" x14ac:dyDescent="0.3">
      <c r="B1230" s="45"/>
      <c r="C1230" s="45"/>
      <c r="F1230" s="42"/>
      <c r="G1230" s="42"/>
    </row>
    <row r="1231" spans="2:7" s="50" customFormat="1" x14ac:dyDescent="0.3">
      <c r="B1231" s="45"/>
      <c r="C1231" s="45"/>
      <c r="F1231" s="42"/>
      <c r="G1231" s="42"/>
    </row>
    <row r="1232" spans="2:7" s="50" customFormat="1" x14ac:dyDescent="0.3">
      <c r="B1232" s="45"/>
      <c r="C1232" s="45"/>
      <c r="F1232" s="42"/>
      <c r="G1232" s="42"/>
    </row>
    <row r="1233" spans="2:7" s="50" customFormat="1" x14ac:dyDescent="0.3">
      <c r="B1233" s="45"/>
      <c r="C1233" s="45"/>
      <c r="F1233" s="42"/>
      <c r="G1233" s="42"/>
    </row>
    <row r="1234" spans="2:7" s="50" customFormat="1" x14ac:dyDescent="0.3">
      <c r="B1234" s="45"/>
      <c r="C1234" s="45"/>
      <c r="F1234" s="42"/>
      <c r="G1234" s="42"/>
    </row>
    <row r="1235" spans="2:7" s="50" customFormat="1" x14ac:dyDescent="0.3">
      <c r="B1235" s="45"/>
      <c r="C1235" s="45"/>
      <c r="F1235" s="42"/>
      <c r="G1235" s="42"/>
    </row>
    <row r="1236" spans="2:7" s="50" customFormat="1" x14ac:dyDescent="0.3">
      <c r="B1236" s="45"/>
      <c r="C1236" s="45"/>
      <c r="F1236" s="42"/>
      <c r="G1236" s="42"/>
    </row>
    <row r="1237" spans="2:7" s="50" customFormat="1" x14ac:dyDescent="0.3">
      <c r="B1237" s="45"/>
      <c r="C1237" s="45"/>
      <c r="F1237" s="42"/>
      <c r="G1237" s="42"/>
    </row>
    <row r="1238" spans="2:7" s="50" customFormat="1" x14ac:dyDescent="0.3">
      <c r="B1238" s="45"/>
      <c r="C1238" s="45"/>
      <c r="F1238" s="42"/>
      <c r="G1238" s="42"/>
    </row>
    <row r="1239" spans="2:7" s="50" customFormat="1" x14ac:dyDescent="0.3">
      <c r="B1239" s="45"/>
      <c r="C1239" s="45"/>
      <c r="F1239" s="42"/>
      <c r="G1239" s="42"/>
    </row>
    <row r="1240" spans="2:7" s="50" customFormat="1" x14ac:dyDescent="0.3">
      <c r="B1240" s="45"/>
      <c r="C1240" s="45"/>
      <c r="F1240" s="42"/>
      <c r="G1240" s="42"/>
    </row>
    <row r="1241" spans="2:7" s="50" customFormat="1" x14ac:dyDescent="0.3">
      <c r="B1241" s="45"/>
      <c r="C1241" s="45"/>
      <c r="F1241" s="42"/>
      <c r="G1241" s="42"/>
    </row>
    <row r="1242" spans="2:7" s="50" customFormat="1" x14ac:dyDescent="0.3">
      <c r="B1242" s="45"/>
      <c r="C1242" s="45"/>
      <c r="F1242" s="42"/>
      <c r="G1242" s="42"/>
    </row>
    <row r="1243" spans="2:7" s="50" customFormat="1" x14ac:dyDescent="0.3">
      <c r="B1243" s="45"/>
      <c r="C1243" s="45"/>
      <c r="F1243" s="42"/>
      <c r="G1243" s="42"/>
    </row>
    <row r="1244" spans="2:7" s="50" customFormat="1" x14ac:dyDescent="0.3">
      <c r="B1244" s="45"/>
      <c r="C1244" s="45"/>
      <c r="F1244" s="42"/>
      <c r="G1244" s="42"/>
    </row>
    <row r="1245" spans="2:7" s="50" customFormat="1" x14ac:dyDescent="0.3">
      <c r="B1245" s="45"/>
      <c r="C1245" s="45"/>
      <c r="F1245" s="42"/>
      <c r="G1245" s="42"/>
    </row>
    <row r="1246" spans="2:7" s="50" customFormat="1" x14ac:dyDescent="0.3">
      <c r="B1246" s="45"/>
      <c r="C1246" s="45"/>
      <c r="F1246" s="42"/>
      <c r="G1246" s="42"/>
    </row>
    <row r="1247" spans="2:7" s="50" customFormat="1" x14ac:dyDescent="0.3">
      <c r="B1247" s="45"/>
      <c r="C1247" s="45"/>
      <c r="F1247" s="42"/>
      <c r="G1247" s="42"/>
    </row>
    <row r="1248" spans="2:7" s="50" customFormat="1" x14ac:dyDescent="0.3">
      <c r="B1248" s="45"/>
      <c r="C1248" s="45"/>
      <c r="F1248" s="42"/>
      <c r="G1248" s="42"/>
    </row>
    <row r="1249" spans="2:7" s="50" customFormat="1" x14ac:dyDescent="0.3">
      <c r="B1249" s="45"/>
      <c r="C1249" s="45"/>
      <c r="F1249" s="42"/>
      <c r="G1249" s="42"/>
    </row>
    <row r="1250" spans="2:7" s="50" customFormat="1" x14ac:dyDescent="0.3">
      <c r="B1250" s="45"/>
      <c r="C1250" s="45"/>
      <c r="F1250" s="42"/>
      <c r="G1250" s="42"/>
    </row>
    <row r="1251" spans="2:7" s="50" customFormat="1" x14ac:dyDescent="0.3">
      <c r="B1251" s="45"/>
      <c r="C1251" s="45"/>
      <c r="F1251" s="42"/>
      <c r="G1251" s="42"/>
    </row>
    <row r="1252" spans="2:7" s="50" customFormat="1" x14ac:dyDescent="0.3">
      <c r="B1252" s="45"/>
      <c r="C1252" s="45"/>
      <c r="F1252" s="42"/>
      <c r="G1252" s="42"/>
    </row>
    <row r="1253" spans="2:7" s="50" customFormat="1" x14ac:dyDescent="0.3">
      <c r="B1253" s="45"/>
      <c r="C1253" s="45"/>
      <c r="F1253" s="42"/>
      <c r="G1253" s="42"/>
    </row>
    <row r="1254" spans="2:7" s="50" customFormat="1" x14ac:dyDescent="0.3">
      <c r="B1254" s="45"/>
      <c r="C1254" s="45"/>
      <c r="F1254" s="42"/>
      <c r="G1254" s="42"/>
    </row>
    <row r="1255" spans="2:7" s="50" customFormat="1" x14ac:dyDescent="0.3">
      <c r="B1255" s="45"/>
      <c r="C1255" s="45"/>
      <c r="F1255" s="42"/>
      <c r="G1255" s="42"/>
    </row>
    <row r="1256" spans="2:7" s="50" customFormat="1" x14ac:dyDescent="0.3">
      <c r="B1256" s="45"/>
      <c r="C1256" s="45"/>
      <c r="F1256" s="42"/>
      <c r="G1256" s="42"/>
    </row>
    <row r="1257" spans="2:7" s="50" customFormat="1" x14ac:dyDescent="0.3">
      <c r="B1257" s="45"/>
      <c r="C1257" s="45"/>
      <c r="F1257" s="42"/>
      <c r="G1257" s="42"/>
    </row>
    <row r="1258" spans="2:7" s="50" customFormat="1" x14ac:dyDescent="0.3">
      <c r="B1258" s="45"/>
      <c r="C1258" s="45"/>
      <c r="F1258" s="42"/>
      <c r="G1258" s="42"/>
    </row>
    <row r="1259" spans="2:7" s="50" customFormat="1" x14ac:dyDescent="0.3">
      <c r="B1259" s="45"/>
      <c r="C1259" s="45"/>
      <c r="F1259" s="42"/>
      <c r="G1259" s="42"/>
    </row>
    <row r="1260" spans="2:7" s="50" customFormat="1" x14ac:dyDescent="0.3">
      <c r="B1260" s="45"/>
      <c r="C1260" s="45"/>
      <c r="F1260" s="42"/>
      <c r="G1260" s="42"/>
    </row>
    <row r="1261" spans="2:7" s="50" customFormat="1" x14ac:dyDescent="0.3">
      <c r="B1261" s="45"/>
      <c r="C1261" s="45"/>
      <c r="F1261" s="42"/>
      <c r="G1261" s="42"/>
    </row>
    <row r="1262" spans="2:7" s="50" customFormat="1" x14ac:dyDescent="0.3">
      <c r="B1262" s="45"/>
      <c r="C1262" s="45"/>
      <c r="F1262" s="42"/>
      <c r="G1262" s="42"/>
    </row>
    <row r="1263" spans="2:7" s="50" customFormat="1" x14ac:dyDescent="0.3">
      <c r="B1263" s="45"/>
      <c r="C1263" s="45"/>
      <c r="F1263" s="42"/>
      <c r="G1263" s="42"/>
    </row>
    <row r="1264" spans="2:7" s="50" customFormat="1" x14ac:dyDescent="0.3">
      <c r="B1264" s="45"/>
      <c r="C1264" s="45"/>
      <c r="F1264" s="42"/>
      <c r="G1264" s="42"/>
    </row>
    <row r="1265" spans="2:7" s="50" customFormat="1" x14ac:dyDescent="0.3">
      <c r="B1265" s="45"/>
      <c r="C1265" s="45"/>
      <c r="F1265" s="42"/>
      <c r="G1265" s="42"/>
    </row>
    <row r="1266" spans="2:7" s="50" customFormat="1" x14ac:dyDescent="0.3">
      <c r="B1266" s="45"/>
      <c r="C1266" s="45"/>
      <c r="F1266" s="42"/>
      <c r="G1266" s="42"/>
    </row>
    <row r="1267" spans="2:7" s="50" customFormat="1" x14ac:dyDescent="0.3">
      <c r="B1267" s="45"/>
      <c r="C1267" s="45"/>
      <c r="F1267" s="42"/>
      <c r="G1267" s="42"/>
    </row>
    <row r="1268" spans="2:7" s="50" customFormat="1" x14ac:dyDescent="0.3">
      <c r="B1268" s="45"/>
      <c r="C1268" s="45"/>
      <c r="F1268" s="42"/>
      <c r="G1268" s="42"/>
    </row>
    <row r="1269" spans="2:7" s="50" customFormat="1" x14ac:dyDescent="0.3">
      <c r="B1269" s="45"/>
      <c r="C1269" s="45"/>
      <c r="F1269" s="42"/>
      <c r="G1269" s="42"/>
    </row>
    <row r="1270" spans="2:7" s="50" customFormat="1" x14ac:dyDescent="0.3">
      <c r="B1270" s="45"/>
      <c r="C1270" s="45"/>
      <c r="F1270" s="42"/>
      <c r="G1270" s="42"/>
    </row>
    <row r="1271" spans="2:7" s="50" customFormat="1" x14ac:dyDescent="0.3">
      <c r="B1271" s="45"/>
      <c r="C1271" s="45"/>
      <c r="F1271" s="42"/>
      <c r="G1271" s="42"/>
    </row>
    <row r="1272" spans="2:7" s="50" customFormat="1" x14ac:dyDescent="0.3">
      <c r="B1272" s="45"/>
      <c r="C1272" s="45"/>
      <c r="F1272" s="42"/>
      <c r="G1272" s="42"/>
    </row>
    <row r="1273" spans="2:7" s="50" customFormat="1" x14ac:dyDescent="0.3">
      <c r="B1273" s="45"/>
      <c r="C1273" s="45"/>
      <c r="F1273" s="42"/>
      <c r="G1273" s="42"/>
    </row>
    <row r="1274" spans="2:7" s="50" customFormat="1" x14ac:dyDescent="0.3">
      <c r="B1274" s="45"/>
      <c r="C1274" s="45"/>
      <c r="F1274" s="42"/>
      <c r="G1274" s="42"/>
    </row>
    <row r="1275" spans="2:7" s="50" customFormat="1" x14ac:dyDescent="0.3">
      <c r="B1275" s="45"/>
      <c r="C1275" s="45"/>
      <c r="F1275" s="42"/>
      <c r="G1275" s="42"/>
    </row>
    <row r="1276" spans="2:7" s="50" customFormat="1" x14ac:dyDescent="0.3">
      <c r="B1276" s="45"/>
      <c r="C1276" s="45"/>
      <c r="F1276" s="42"/>
      <c r="G1276" s="42"/>
    </row>
    <row r="1277" spans="2:7" s="50" customFormat="1" x14ac:dyDescent="0.3">
      <c r="B1277" s="45"/>
      <c r="C1277" s="45"/>
      <c r="F1277" s="42"/>
      <c r="G1277" s="42"/>
    </row>
    <row r="1278" spans="2:7" s="50" customFormat="1" x14ac:dyDescent="0.3">
      <c r="B1278" s="45"/>
      <c r="C1278" s="45"/>
      <c r="F1278" s="42"/>
      <c r="G1278" s="42"/>
    </row>
    <row r="1279" spans="2:7" s="50" customFormat="1" x14ac:dyDescent="0.3">
      <c r="B1279" s="45"/>
      <c r="C1279" s="45"/>
      <c r="F1279" s="42"/>
      <c r="G1279" s="42"/>
    </row>
    <row r="1280" spans="2:7" s="50" customFormat="1" x14ac:dyDescent="0.3">
      <c r="B1280" s="45"/>
      <c r="C1280" s="45"/>
      <c r="F1280" s="42"/>
      <c r="G1280" s="42"/>
    </row>
    <row r="1281" spans="2:7" s="50" customFormat="1" x14ac:dyDescent="0.3">
      <c r="B1281" s="45"/>
      <c r="C1281" s="45"/>
      <c r="F1281" s="42"/>
      <c r="G1281" s="42"/>
    </row>
    <row r="1282" spans="2:7" s="50" customFormat="1" x14ac:dyDescent="0.3">
      <c r="B1282" s="45"/>
      <c r="C1282" s="45"/>
      <c r="F1282" s="42"/>
      <c r="G1282" s="42"/>
    </row>
    <row r="1283" spans="2:7" s="50" customFormat="1" x14ac:dyDescent="0.3">
      <c r="B1283" s="45"/>
      <c r="C1283" s="45"/>
      <c r="F1283" s="42"/>
      <c r="G1283" s="42"/>
    </row>
    <row r="1284" spans="2:7" s="50" customFormat="1" x14ac:dyDescent="0.3">
      <c r="B1284" s="45"/>
      <c r="C1284" s="45"/>
      <c r="F1284" s="42"/>
      <c r="G1284" s="42"/>
    </row>
    <row r="1285" spans="2:7" s="50" customFormat="1" x14ac:dyDescent="0.3">
      <c r="B1285" s="45"/>
      <c r="C1285" s="45"/>
      <c r="F1285" s="42"/>
      <c r="G1285" s="42"/>
    </row>
    <row r="1286" spans="2:7" s="50" customFormat="1" x14ac:dyDescent="0.3">
      <c r="B1286" s="45"/>
      <c r="C1286" s="45"/>
      <c r="F1286" s="42"/>
      <c r="G1286" s="42"/>
    </row>
    <row r="1287" spans="2:7" s="50" customFormat="1" x14ac:dyDescent="0.3">
      <c r="B1287" s="45"/>
      <c r="C1287" s="45"/>
      <c r="F1287" s="42"/>
      <c r="G1287" s="42"/>
    </row>
    <row r="1288" spans="2:7" s="50" customFormat="1" x14ac:dyDescent="0.3">
      <c r="B1288" s="45"/>
      <c r="C1288" s="45"/>
      <c r="F1288" s="42"/>
      <c r="G1288" s="42"/>
    </row>
    <row r="1289" spans="2:7" s="50" customFormat="1" x14ac:dyDescent="0.3">
      <c r="B1289" s="45"/>
      <c r="C1289" s="45"/>
      <c r="F1289" s="42"/>
      <c r="G1289" s="42"/>
    </row>
    <row r="1290" spans="2:7" s="50" customFormat="1" x14ac:dyDescent="0.3">
      <c r="B1290" s="45"/>
      <c r="C1290" s="45"/>
      <c r="F1290" s="42"/>
      <c r="G1290" s="42"/>
    </row>
    <row r="1291" spans="2:7" s="50" customFormat="1" x14ac:dyDescent="0.3">
      <c r="B1291" s="45"/>
      <c r="C1291" s="45"/>
      <c r="F1291" s="42"/>
      <c r="G1291" s="42"/>
    </row>
    <row r="1292" spans="2:7" s="50" customFormat="1" x14ac:dyDescent="0.3">
      <c r="B1292" s="45"/>
      <c r="C1292" s="45"/>
      <c r="F1292" s="42"/>
      <c r="G1292" s="42"/>
    </row>
    <row r="1293" spans="2:7" s="50" customFormat="1" x14ac:dyDescent="0.3">
      <c r="B1293" s="45"/>
      <c r="C1293" s="45"/>
      <c r="F1293" s="42"/>
      <c r="G1293" s="42"/>
    </row>
    <row r="1294" spans="2:7" s="50" customFormat="1" x14ac:dyDescent="0.3">
      <c r="B1294" s="45"/>
      <c r="C1294" s="45"/>
      <c r="F1294" s="42"/>
      <c r="G1294" s="42"/>
    </row>
    <row r="1295" spans="2:7" s="50" customFormat="1" x14ac:dyDescent="0.3">
      <c r="B1295" s="45"/>
      <c r="C1295" s="45"/>
      <c r="F1295" s="42"/>
      <c r="G1295" s="42"/>
    </row>
    <row r="1296" spans="2:7" s="50" customFormat="1" x14ac:dyDescent="0.3">
      <c r="B1296" s="45"/>
      <c r="C1296" s="45"/>
      <c r="F1296" s="42"/>
      <c r="G1296" s="42"/>
    </row>
    <row r="1297" spans="2:7" s="50" customFormat="1" x14ac:dyDescent="0.3">
      <c r="B1297" s="45"/>
      <c r="C1297" s="45"/>
      <c r="F1297" s="42"/>
      <c r="G1297" s="42"/>
    </row>
    <row r="1298" spans="2:7" s="50" customFormat="1" x14ac:dyDescent="0.3">
      <c r="B1298" s="45"/>
      <c r="C1298" s="45"/>
      <c r="F1298" s="42"/>
      <c r="G1298" s="42"/>
    </row>
    <row r="1299" spans="2:7" s="50" customFormat="1" x14ac:dyDescent="0.3">
      <c r="B1299" s="45"/>
      <c r="C1299" s="45"/>
      <c r="F1299" s="42"/>
      <c r="G1299" s="42"/>
    </row>
    <row r="1300" spans="2:7" s="50" customFormat="1" x14ac:dyDescent="0.3">
      <c r="B1300" s="45"/>
      <c r="C1300" s="45"/>
      <c r="F1300" s="42"/>
      <c r="G1300" s="42"/>
    </row>
    <row r="1301" spans="2:7" s="50" customFormat="1" x14ac:dyDescent="0.3">
      <c r="B1301" s="45"/>
      <c r="C1301" s="45"/>
      <c r="F1301" s="42"/>
      <c r="G1301" s="42"/>
    </row>
    <row r="1302" spans="2:7" s="50" customFormat="1" x14ac:dyDescent="0.3">
      <c r="B1302" s="45"/>
      <c r="C1302" s="45"/>
      <c r="F1302" s="42"/>
      <c r="G1302" s="42"/>
    </row>
    <row r="1303" spans="2:7" s="50" customFormat="1" x14ac:dyDescent="0.3">
      <c r="B1303" s="45"/>
      <c r="C1303" s="45"/>
      <c r="F1303" s="42"/>
      <c r="G1303" s="42"/>
    </row>
    <row r="1304" spans="2:7" s="50" customFormat="1" x14ac:dyDescent="0.3">
      <c r="B1304" s="45"/>
      <c r="C1304" s="45"/>
      <c r="F1304" s="42"/>
      <c r="G1304" s="42"/>
    </row>
    <row r="1305" spans="2:7" s="50" customFormat="1" x14ac:dyDescent="0.3">
      <c r="B1305" s="45"/>
      <c r="C1305" s="45"/>
      <c r="F1305" s="42"/>
      <c r="G1305" s="42"/>
    </row>
    <row r="1306" spans="2:7" s="50" customFormat="1" x14ac:dyDescent="0.3">
      <c r="B1306" s="45"/>
      <c r="C1306" s="45"/>
      <c r="F1306" s="42"/>
      <c r="G1306" s="42"/>
    </row>
    <row r="1307" spans="2:7" s="50" customFormat="1" x14ac:dyDescent="0.3">
      <c r="B1307" s="45"/>
      <c r="C1307" s="45"/>
      <c r="F1307" s="42"/>
      <c r="G1307" s="42"/>
    </row>
    <row r="1308" spans="2:7" s="50" customFormat="1" x14ac:dyDescent="0.3">
      <c r="B1308" s="45"/>
      <c r="C1308" s="45"/>
      <c r="F1308" s="42"/>
      <c r="G1308" s="42"/>
    </row>
    <row r="1309" spans="2:7" s="50" customFormat="1" x14ac:dyDescent="0.3">
      <c r="B1309" s="45"/>
      <c r="C1309" s="45"/>
      <c r="F1309" s="42"/>
      <c r="G1309" s="42"/>
    </row>
    <row r="1310" spans="2:7" s="50" customFormat="1" x14ac:dyDescent="0.3">
      <c r="B1310" s="45"/>
      <c r="C1310" s="45"/>
      <c r="F1310" s="42"/>
      <c r="G1310" s="42"/>
    </row>
    <row r="1311" spans="2:7" s="50" customFormat="1" x14ac:dyDescent="0.3">
      <c r="B1311" s="45"/>
      <c r="C1311" s="45"/>
      <c r="F1311" s="42"/>
      <c r="G1311" s="42"/>
    </row>
    <row r="1312" spans="2:7" s="50" customFormat="1" x14ac:dyDescent="0.3">
      <c r="B1312" s="45"/>
      <c r="C1312" s="45"/>
      <c r="F1312" s="42"/>
      <c r="G1312" s="42"/>
    </row>
    <row r="1313" spans="2:7" s="50" customFormat="1" x14ac:dyDescent="0.3">
      <c r="B1313" s="45"/>
      <c r="C1313" s="45"/>
      <c r="F1313" s="42"/>
      <c r="G1313" s="42"/>
    </row>
    <row r="1314" spans="2:7" s="50" customFormat="1" x14ac:dyDescent="0.3">
      <c r="B1314" s="45"/>
      <c r="C1314" s="45"/>
      <c r="F1314" s="42"/>
      <c r="G1314" s="42"/>
    </row>
    <row r="1315" spans="2:7" s="50" customFormat="1" x14ac:dyDescent="0.3">
      <c r="B1315" s="45"/>
      <c r="C1315" s="45"/>
      <c r="F1315" s="42"/>
      <c r="G1315" s="42"/>
    </row>
    <row r="1316" spans="2:7" s="50" customFormat="1" x14ac:dyDescent="0.3">
      <c r="B1316" s="45"/>
      <c r="C1316" s="45"/>
      <c r="F1316" s="42"/>
      <c r="G1316" s="42"/>
    </row>
    <row r="1317" spans="2:7" s="50" customFormat="1" x14ac:dyDescent="0.3">
      <c r="B1317" s="45"/>
      <c r="C1317" s="45"/>
      <c r="F1317" s="42"/>
      <c r="G1317" s="42"/>
    </row>
    <row r="1318" spans="2:7" s="50" customFormat="1" x14ac:dyDescent="0.3">
      <c r="B1318" s="45"/>
      <c r="C1318" s="45"/>
      <c r="F1318" s="42"/>
      <c r="G1318" s="42"/>
    </row>
    <row r="1319" spans="2:7" s="50" customFormat="1" x14ac:dyDescent="0.3">
      <c r="B1319" s="45"/>
      <c r="C1319" s="45"/>
      <c r="F1319" s="42"/>
      <c r="G1319" s="42"/>
    </row>
    <row r="1320" spans="2:7" s="50" customFormat="1" x14ac:dyDescent="0.3">
      <c r="B1320" s="45"/>
      <c r="C1320" s="45"/>
      <c r="F1320" s="42"/>
      <c r="G1320" s="42"/>
    </row>
    <row r="1321" spans="2:7" s="50" customFormat="1" x14ac:dyDescent="0.3">
      <c r="B1321" s="45"/>
      <c r="C1321" s="45"/>
      <c r="F1321" s="42"/>
      <c r="G1321" s="42"/>
    </row>
    <row r="1322" spans="2:7" s="50" customFormat="1" x14ac:dyDescent="0.3">
      <c r="B1322" s="45"/>
      <c r="C1322" s="45"/>
      <c r="F1322" s="42"/>
      <c r="G1322" s="42"/>
    </row>
    <row r="1323" spans="2:7" s="50" customFormat="1" x14ac:dyDescent="0.3">
      <c r="B1323" s="45"/>
      <c r="C1323" s="45"/>
      <c r="F1323" s="42"/>
      <c r="G1323" s="42"/>
    </row>
    <row r="1324" spans="2:7" s="50" customFormat="1" x14ac:dyDescent="0.3">
      <c r="B1324" s="45"/>
      <c r="C1324" s="45"/>
      <c r="F1324" s="42"/>
      <c r="G1324" s="42"/>
    </row>
    <row r="1325" spans="2:7" s="50" customFormat="1" x14ac:dyDescent="0.3">
      <c r="B1325" s="45"/>
      <c r="C1325" s="45"/>
      <c r="F1325" s="42"/>
      <c r="G1325" s="42"/>
    </row>
    <row r="1326" spans="2:7" s="50" customFormat="1" x14ac:dyDescent="0.3">
      <c r="B1326" s="45"/>
      <c r="C1326" s="45"/>
      <c r="F1326" s="42"/>
      <c r="G1326" s="42"/>
    </row>
    <row r="1327" spans="2:7" s="50" customFormat="1" x14ac:dyDescent="0.3">
      <c r="B1327" s="45"/>
      <c r="C1327" s="45"/>
      <c r="F1327" s="42"/>
      <c r="G1327" s="42"/>
    </row>
    <row r="1328" spans="2:7" s="50" customFormat="1" x14ac:dyDescent="0.3">
      <c r="B1328" s="45"/>
      <c r="C1328" s="45"/>
      <c r="F1328" s="42"/>
      <c r="G1328" s="42"/>
    </row>
    <row r="1329" spans="2:7" s="50" customFormat="1" x14ac:dyDescent="0.3">
      <c r="B1329" s="45"/>
      <c r="C1329" s="45"/>
      <c r="F1329" s="42"/>
      <c r="G1329" s="42"/>
    </row>
    <row r="1330" spans="2:7" s="50" customFormat="1" x14ac:dyDescent="0.3">
      <c r="B1330" s="45"/>
      <c r="C1330" s="45"/>
      <c r="F1330" s="42"/>
      <c r="G1330" s="42"/>
    </row>
    <row r="1331" spans="2:7" s="50" customFormat="1" x14ac:dyDescent="0.3">
      <c r="B1331" s="45"/>
      <c r="C1331" s="45"/>
      <c r="F1331" s="42"/>
      <c r="G1331" s="42"/>
    </row>
    <row r="1332" spans="2:7" s="50" customFormat="1" x14ac:dyDescent="0.3">
      <c r="B1332" s="45"/>
      <c r="C1332" s="45"/>
      <c r="F1332" s="42"/>
      <c r="G1332" s="42"/>
    </row>
    <row r="1333" spans="2:7" s="50" customFormat="1" x14ac:dyDescent="0.3">
      <c r="B1333" s="45"/>
      <c r="C1333" s="45"/>
      <c r="F1333" s="42"/>
      <c r="G1333" s="42"/>
    </row>
    <row r="1334" spans="2:7" s="50" customFormat="1" x14ac:dyDescent="0.3">
      <c r="B1334" s="45"/>
      <c r="C1334" s="45"/>
      <c r="F1334" s="42"/>
      <c r="G1334" s="42"/>
    </row>
    <row r="1335" spans="2:7" s="50" customFormat="1" x14ac:dyDescent="0.3">
      <c r="B1335" s="45"/>
      <c r="C1335" s="45"/>
      <c r="F1335" s="42"/>
      <c r="G1335" s="42"/>
    </row>
    <row r="1336" spans="2:7" s="50" customFormat="1" x14ac:dyDescent="0.3">
      <c r="B1336" s="45"/>
      <c r="C1336" s="45"/>
      <c r="F1336" s="42"/>
      <c r="G1336" s="42"/>
    </row>
    <row r="1337" spans="2:7" s="50" customFormat="1" x14ac:dyDescent="0.3">
      <c r="B1337" s="45"/>
      <c r="C1337" s="45"/>
      <c r="F1337" s="42"/>
      <c r="G1337" s="42"/>
    </row>
    <row r="1338" spans="2:7" s="50" customFormat="1" x14ac:dyDescent="0.3">
      <c r="B1338" s="45"/>
      <c r="C1338" s="45"/>
      <c r="F1338" s="42"/>
      <c r="G1338" s="42"/>
    </row>
    <row r="1339" spans="2:7" s="50" customFormat="1" x14ac:dyDescent="0.3">
      <c r="B1339" s="45"/>
      <c r="C1339" s="45"/>
      <c r="F1339" s="42"/>
      <c r="G1339" s="42"/>
    </row>
    <row r="1340" spans="2:7" s="50" customFormat="1" x14ac:dyDescent="0.3">
      <c r="B1340" s="45"/>
      <c r="C1340" s="45"/>
      <c r="F1340" s="42"/>
      <c r="G1340" s="42"/>
    </row>
    <row r="1341" spans="2:7" s="50" customFormat="1" x14ac:dyDescent="0.3">
      <c r="B1341" s="45"/>
      <c r="C1341" s="45"/>
      <c r="F1341" s="42"/>
      <c r="G1341" s="42"/>
    </row>
    <row r="1342" spans="2:7" s="50" customFormat="1" x14ac:dyDescent="0.3">
      <c r="B1342" s="45"/>
      <c r="C1342" s="45"/>
      <c r="F1342" s="42"/>
      <c r="G1342" s="42"/>
    </row>
    <row r="1343" spans="2:7" s="50" customFormat="1" x14ac:dyDescent="0.3">
      <c r="B1343" s="45"/>
      <c r="C1343" s="45"/>
      <c r="F1343" s="42"/>
      <c r="G1343" s="42"/>
    </row>
    <row r="1344" spans="2:7" s="50" customFormat="1" x14ac:dyDescent="0.3">
      <c r="B1344" s="45"/>
      <c r="C1344" s="45"/>
      <c r="F1344" s="42"/>
      <c r="G1344" s="42"/>
    </row>
    <row r="1345" spans="2:7" s="50" customFormat="1" x14ac:dyDescent="0.3">
      <c r="B1345" s="45"/>
      <c r="C1345" s="45"/>
      <c r="F1345" s="42"/>
      <c r="G1345" s="42"/>
    </row>
    <row r="1346" spans="2:7" s="50" customFormat="1" x14ac:dyDescent="0.3">
      <c r="B1346" s="45"/>
      <c r="C1346" s="45"/>
      <c r="F1346" s="42"/>
      <c r="G1346" s="42"/>
    </row>
    <row r="1347" spans="2:7" s="50" customFormat="1" x14ac:dyDescent="0.3">
      <c r="B1347" s="45"/>
      <c r="C1347" s="45"/>
      <c r="F1347" s="42"/>
      <c r="G1347" s="42"/>
    </row>
    <row r="1348" spans="2:7" s="50" customFormat="1" x14ac:dyDescent="0.3">
      <c r="B1348" s="45"/>
      <c r="C1348" s="45"/>
      <c r="F1348" s="42"/>
      <c r="G1348" s="42"/>
    </row>
    <row r="1349" spans="2:7" s="50" customFormat="1" x14ac:dyDescent="0.3">
      <c r="B1349" s="45"/>
      <c r="C1349" s="45"/>
      <c r="F1349" s="42"/>
      <c r="G1349" s="42"/>
    </row>
    <row r="1350" spans="2:7" s="50" customFormat="1" x14ac:dyDescent="0.3">
      <c r="B1350" s="45"/>
      <c r="C1350" s="45"/>
      <c r="F1350" s="42"/>
      <c r="G1350" s="42"/>
    </row>
    <row r="1351" spans="2:7" s="50" customFormat="1" x14ac:dyDescent="0.3">
      <c r="B1351" s="45"/>
      <c r="C1351" s="45"/>
      <c r="F1351" s="42"/>
      <c r="G1351" s="42"/>
    </row>
    <row r="1352" spans="2:7" s="50" customFormat="1" x14ac:dyDescent="0.3">
      <c r="B1352" s="45"/>
      <c r="C1352" s="45"/>
      <c r="F1352" s="42"/>
      <c r="G1352" s="42"/>
    </row>
    <row r="1353" spans="2:7" s="50" customFormat="1" x14ac:dyDescent="0.3">
      <c r="B1353" s="45"/>
      <c r="C1353" s="45"/>
      <c r="F1353" s="42"/>
      <c r="G1353" s="42"/>
    </row>
    <row r="1354" spans="2:7" s="50" customFormat="1" x14ac:dyDescent="0.3">
      <c r="B1354" s="45"/>
      <c r="C1354" s="45"/>
      <c r="F1354" s="42"/>
      <c r="G1354" s="42"/>
    </row>
    <row r="1355" spans="2:7" s="50" customFormat="1" x14ac:dyDescent="0.3">
      <c r="B1355" s="45"/>
      <c r="C1355" s="45"/>
      <c r="F1355" s="42"/>
      <c r="G1355" s="42"/>
    </row>
    <row r="1356" spans="2:7" s="50" customFormat="1" x14ac:dyDescent="0.3">
      <c r="B1356" s="45"/>
      <c r="C1356" s="45"/>
      <c r="F1356" s="42"/>
      <c r="G1356" s="42"/>
    </row>
    <row r="1357" spans="2:7" s="50" customFormat="1" x14ac:dyDescent="0.3">
      <c r="B1357" s="45"/>
      <c r="C1357" s="45"/>
      <c r="F1357" s="42"/>
      <c r="G1357" s="42"/>
    </row>
    <row r="1358" spans="2:7" s="50" customFormat="1" x14ac:dyDescent="0.3">
      <c r="B1358" s="45"/>
      <c r="C1358" s="45"/>
      <c r="F1358" s="42"/>
      <c r="G1358" s="42"/>
    </row>
    <row r="1359" spans="2:7" s="50" customFormat="1" x14ac:dyDescent="0.3">
      <c r="B1359" s="45"/>
      <c r="C1359" s="45"/>
      <c r="F1359" s="42"/>
      <c r="G1359" s="42"/>
    </row>
    <row r="1360" spans="2:7" s="50" customFormat="1" x14ac:dyDescent="0.3">
      <c r="B1360" s="45"/>
      <c r="C1360" s="45"/>
      <c r="F1360" s="42"/>
      <c r="G1360" s="42"/>
    </row>
    <row r="1361" spans="2:7" s="50" customFormat="1" x14ac:dyDescent="0.3">
      <c r="B1361" s="45"/>
      <c r="C1361" s="45"/>
      <c r="F1361" s="42"/>
      <c r="G1361" s="42"/>
    </row>
    <row r="1362" spans="2:7" s="50" customFormat="1" x14ac:dyDescent="0.3">
      <c r="B1362" s="45"/>
      <c r="C1362" s="45"/>
      <c r="F1362" s="42"/>
      <c r="G1362" s="42"/>
    </row>
    <row r="1363" spans="2:7" s="50" customFormat="1" x14ac:dyDescent="0.3">
      <c r="B1363" s="45"/>
      <c r="C1363" s="45"/>
      <c r="F1363" s="42"/>
      <c r="G1363" s="42"/>
    </row>
    <row r="1364" spans="2:7" s="50" customFormat="1" x14ac:dyDescent="0.3">
      <c r="B1364" s="45"/>
      <c r="C1364" s="45"/>
      <c r="F1364" s="42"/>
      <c r="G1364" s="42"/>
    </row>
    <row r="1365" spans="2:7" s="50" customFormat="1" x14ac:dyDescent="0.3">
      <c r="B1365" s="45"/>
      <c r="C1365" s="45"/>
      <c r="F1365" s="42"/>
      <c r="G1365" s="42"/>
    </row>
    <row r="1366" spans="2:7" s="50" customFormat="1" x14ac:dyDescent="0.3">
      <c r="B1366" s="45"/>
      <c r="C1366" s="45"/>
      <c r="F1366" s="42"/>
      <c r="G1366" s="42"/>
    </row>
    <row r="1367" spans="2:7" s="50" customFormat="1" x14ac:dyDescent="0.3">
      <c r="B1367" s="45"/>
      <c r="C1367" s="45"/>
      <c r="F1367" s="42"/>
      <c r="G1367" s="42"/>
    </row>
    <row r="1368" spans="2:7" s="50" customFormat="1" x14ac:dyDescent="0.3">
      <c r="B1368" s="45"/>
      <c r="C1368" s="45"/>
      <c r="F1368" s="42"/>
      <c r="G1368" s="42"/>
    </row>
    <row r="1369" spans="2:7" s="50" customFormat="1" x14ac:dyDescent="0.3">
      <c r="B1369" s="45"/>
      <c r="C1369" s="45"/>
      <c r="F1369" s="42"/>
      <c r="G1369" s="42"/>
    </row>
    <row r="1370" spans="2:7" s="50" customFormat="1" x14ac:dyDescent="0.3">
      <c r="B1370" s="45"/>
      <c r="C1370" s="45"/>
      <c r="F1370" s="42"/>
      <c r="G1370" s="42"/>
    </row>
    <row r="1371" spans="2:7" s="50" customFormat="1" x14ac:dyDescent="0.3">
      <c r="B1371" s="45"/>
      <c r="C1371" s="45"/>
      <c r="F1371" s="42"/>
      <c r="G1371" s="42"/>
    </row>
    <row r="1372" spans="2:7" s="50" customFormat="1" x14ac:dyDescent="0.3">
      <c r="B1372" s="45"/>
      <c r="C1372" s="45"/>
      <c r="F1372" s="42"/>
      <c r="G1372" s="42"/>
    </row>
    <row r="1373" spans="2:7" s="50" customFormat="1" x14ac:dyDescent="0.3">
      <c r="B1373" s="45"/>
      <c r="C1373" s="45"/>
      <c r="F1373" s="42"/>
      <c r="G1373" s="42"/>
    </row>
    <row r="1374" spans="2:7" s="50" customFormat="1" x14ac:dyDescent="0.3">
      <c r="B1374" s="45"/>
      <c r="C1374" s="45"/>
      <c r="F1374" s="42"/>
      <c r="G1374" s="42"/>
    </row>
    <row r="1375" spans="2:7" s="50" customFormat="1" x14ac:dyDescent="0.3">
      <c r="B1375" s="45"/>
      <c r="C1375" s="45"/>
      <c r="F1375" s="42"/>
      <c r="G1375" s="42"/>
    </row>
    <row r="1376" spans="2:7" s="50" customFormat="1" x14ac:dyDescent="0.3">
      <c r="B1376" s="45"/>
      <c r="C1376" s="45"/>
      <c r="F1376" s="42"/>
      <c r="G1376" s="42"/>
    </row>
    <row r="1377" spans="2:7" s="50" customFormat="1" x14ac:dyDescent="0.3">
      <c r="B1377" s="45"/>
      <c r="C1377" s="45"/>
      <c r="F1377" s="42"/>
      <c r="G1377" s="42"/>
    </row>
    <row r="1378" spans="2:7" s="50" customFormat="1" x14ac:dyDescent="0.3">
      <c r="B1378" s="45"/>
      <c r="C1378" s="45"/>
      <c r="F1378" s="42"/>
      <c r="G1378" s="42"/>
    </row>
    <row r="1379" spans="2:7" s="50" customFormat="1" x14ac:dyDescent="0.3">
      <c r="B1379" s="45"/>
      <c r="C1379" s="45"/>
      <c r="F1379" s="42"/>
      <c r="G1379" s="42"/>
    </row>
    <row r="1380" spans="2:7" s="50" customFormat="1" x14ac:dyDescent="0.3">
      <c r="B1380" s="45"/>
      <c r="C1380" s="45"/>
      <c r="F1380" s="42"/>
      <c r="G1380" s="42"/>
    </row>
    <row r="1381" spans="2:7" s="50" customFormat="1" x14ac:dyDescent="0.3">
      <c r="B1381" s="45"/>
      <c r="C1381" s="45"/>
      <c r="F1381" s="42"/>
      <c r="G1381" s="42"/>
    </row>
    <row r="1382" spans="2:7" s="50" customFormat="1" x14ac:dyDescent="0.3">
      <c r="B1382" s="45"/>
      <c r="C1382" s="45"/>
      <c r="F1382" s="42"/>
      <c r="G1382" s="42"/>
    </row>
    <row r="1383" spans="2:7" s="50" customFormat="1" x14ac:dyDescent="0.3">
      <c r="B1383" s="45"/>
      <c r="C1383" s="45"/>
      <c r="F1383" s="42"/>
      <c r="G1383" s="42"/>
    </row>
    <row r="1384" spans="2:7" s="50" customFormat="1" x14ac:dyDescent="0.3">
      <c r="B1384" s="45"/>
      <c r="C1384" s="45"/>
      <c r="F1384" s="42"/>
      <c r="G1384" s="42"/>
    </row>
    <row r="1385" spans="2:7" s="50" customFormat="1" x14ac:dyDescent="0.3">
      <c r="B1385" s="45"/>
      <c r="C1385" s="45"/>
      <c r="F1385" s="42"/>
      <c r="G1385" s="42"/>
    </row>
    <row r="1386" spans="2:7" s="50" customFormat="1" x14ac:dyDescent="0.3">
      <c r="B1386" s="45"/>
      <c r="C1386" s="45"/>
      <c r="F1386" s="42"/>
      <c r="G1386" s="42"/>
    </row>
    <row r="1387" spans="2:7" s="50" customFormat="1" x14ac:dyDescent="0.3">
      <c r="B1387" s="45"/>
      <c r="C1387" s="45"/>
      <c r="F1387" s="42"/>
      <c r="G1387" s="42"/>
    </row>
    <row r="1388" spans="2:7" s="50" customFormat="1" x14ac:dyDescent="0.3">
      <c r="B1388" s="45"/>
      <c r="C1388" s="45"/>
      <c r="F1388" s="42"/>
      <c r="G1388" s="42"/>
    </row>
    <row r="1389" spans="2:7" s="50" customFormat="1" x14ac:dyDescent="0.3">
      <c r="B1389" s="45"/>
      <c r="C1389" s="45"/>
      <c r="F1389" s="42"/>
      <c r="G1389" s="42"/>
    </row>
    <row r="1390" spans="2:7" s="50" customFormat="1" x14ac:dyDescent="0.3">
      <c r="B1390" s="45"/>
      <c r="C1390" s="45"/>
      <c r="F1390" s="42"/>
      <c r="G1390" s="42"/>
    </row>
    <row r="1391" spans="2:7" s="50" customFormat="1" x14ac:dyDescent="0.3">
      <c r="B1391" s="45"/>
      <c r="C1391" s="45"/>
      <c r="F1391" s="42"/>
      <c r="G1391" s="42"/>
    </row>
    <row r="1392" spans="2:7" s="50" customFormat="1" x14ac:dyDescent="0.3">
      <c r="B1392" s="45"/>
      <c r="C1392" s="45"/>
      <c r="F1392" s="42"/>
      <c r="G1392" s="42"/>
    </row>
    <row r="1393" spans="2:7" s="50" customFormat="1" x14ac:dyDescent="0.3">
      <c r="B1393" s="45"/>
      <c r="C1393" s="45"/>
      <c r="F1393" s="42"/>
      <c r="G1393" s="42"/>
    </row>
    <row r="1394" spans="2:7" s="50" customFormat="1" x14ac:dyDescent="0.3">
      <c r="B1394" s="45"/>
      <c r="C1394" s="45"/>
      <c r="F1394" s="42"/>
      <c r="G1394" s="42"/>
    </row>
    <row r="1395" spans="2:7" s="50" customFormat="1" x14ac:dyDescent="0.3">
      <c r="B1395" s="45"/>
      <c r="C1395" s="45"/>
      <c r="F1395" s="42"/>
      <c r="G1395" s="42"/>
    </row>
    <row r="1396" spans="2:7" s="50" customFormat="1" x14ac:dyDescent="0.3">
      <c r="B1396" s="45"/>
      <c r="C1396" s="45"/>
      <c r="F1396" s="42"/>
      <c r="G1396" s="42"/>
    </row>
    <row r="1397" spans="2:7" s="50" customFormat="1" x14ac:dyDescent="0.3">
      <c r="B1397" s="45"/>
      <c r="C1397" s="45"/>
      <c r="F1397" s="42"/>
      <c r="G1397" s="42"/>
    </row>
    <row r="1398" spans="2:7" s="50" customFormat="1" x14ac:dyDescent="0.3">
      <c r="B1398" s="45"/>
      <c r="C1398" s="45"/>
      <c r="F1398" s="42"/>
      <c r="G1398" s="42"/>
    </row>
    <row r="1399" spans="2:7" s="50" customFormat="1" x14ac:dyDescent="0.3">
      <c r="B1399" s="45"/>
      <c r="C1399" s="45"/>
      <c r="F1399" s="42"/>
      <c r="G1399" s="42"/>
    </row>
    <row r="1400" spans="2:7" s="50" customFormat="1" x14ac:dyDescent="0.3">
      <c r="B1400" s="45"/>
      <c r="C1400" s="45"/>
      <c r="F1400" s="42"/>
      <c r="G1400" s="42"/>
    </row>
    <row r="1401" spans="2:7" s="50" customFormat="1" x14ac:dyDescent="0.3">
      <c r="B1401" s="45"/>
      <c r="C1401" s="45"/>
      <c r="F1401" s="42"/>
      <c r="G1401" s="42"/>
    </row>
    <row r="1402" spans="2:7" s="50" customFormat="1" x14ac:dyDescent="0.3">
      <c r="B1402" s="45"/>
      <c r="C1402" s="45"/>
      <c r="F1402" s="42"/>
      <c r="G1402" s="42"/>
    </row>
    <row r="1403" spans="2:7" s="50" customFormat="1" x14ac:dyDescent="0.3">
      <c r="B1403" s="45"/>
      <c r="C1403" s="45"/>
      <c r="F1403" s="42"/>
      <c r="G1403" s="42"/>
    </row>
    <row r="1404" spans="2:7" s="50" customFormat="1" x14ac:dyDescent="0.3">
      <c r="B1404" s="45"/>
      <c r="C1404" s="45"/>
      <c r="F1404" s="42"/>
      <c r="G1404" s="42"/>
    </row>
    <row r="1405" spans="2:7" s="50" customFormat="1" x14ac:dyDescent="0.3">
      <c r="B1405" s="45"/>
      <c r="C1405" s="45"/>
      <c r="F1405" s="42"/>
      <c r="G1405" s="42"/>
    </row>
    <row r="1406" spans="2:7" s="50" customFormat="1" x14ac:dyDescent="0.3">
      <c r="B1406" s="45"/>
      <c r="C1406" s="45"/>
      <c r="F1406" s="42"/>
      <c r="G1406" s="42"/>
    </row>
    <row r="1407" spans="2:7" s="50" customFormat="1" x14ac:dyDescent="0.3">
      <c r="B1407" s="45"/>
      <c r="C1407" s="45"/>
      <c r="F1407" s="42"/>
      <c r="G1407" s="42"/>
    </row>
    <row r="1408" spans="2:7" s="50" customFormat="1" x14ac:dyDescent="0.3">
      <c r="B1408" s="45"/>
      <c r="C1408" s="45"/>
      <c r="F1408" s="42"/>
      <c r="G1408" s="42"/>
    </row>
    <row r="1409" spans="2:7" s="50" customFormat="1" x14ac:dyDescent="0.3">
      <c r="B1409" s="45"/>
      <c r="C1409" s="45"/>
      <c r="F1409" s="42"/>
      <c r="G1409" s="42"/>
    </row>
    <row r="1410" spans="2:7" s="50" customFormat="1" x14ac:dyDescent="0.3">
      <c r="B1410" s="45"/>
      <c r="C1410" s="45"/>
      <c r="F1410" s="42"/>
      <c r="G1410" s="42"/>
    </row>
    <row r="1411" spans="2:7" s="50" customFormat="1" x14ac:dyDescent="0.3">
      <c r="B1411" s="45"/>
      <c r="C1411" s="45"/>
      <c r="F1411" s="42"/>
      <c r="G1411" s="42"/>
    </row>
    <row r="1412" spans="2:7" s="50" customFormat="1" x14ac:dyDescent="0.3">
      <c r="B1412" s="45"/>
      <c r="C1412" s="45"/>
      <c r="F1412" s="42"/>
      <c r="G1412" s="42"/>
    </row>
    <row r="1413" spans="2:7" s="50" customFormat="1" x14ac:dyDescent="0.3">
      <c r="B1413" s="45"/>
      <c r="C1413" s="45"/>
      <c r="F1413" s="42"/>
      <c r="G1413" s="42"/>
    </row>
    <row r="1414" spans="2:7" s="50" customFormat="1" x14ac:dyDescent="0.3">
      <c r="B1414" s="45"/>
      <c r="C1414" s="45"/>
      <c r="F1414" s="42"/>
      <c r="G1414" s="42"/>
    </row>
    <row r="1415" spans="2:7" s="50" customFormat="1" x14ac:dyDescent="0.3">
      <c r="B1415" s="45"/>
      <c r="C1415" s="45"/>
      <c r="F1415" s="42"/>
      <c r="G1415" s="42"/>
    </row>
    <row r="1416" spans="2:7" s="50" customFormat="1" x14ac:dyDescent="0.3">
      <c r="B1416" s="45"/>
      <c r="C1416" s="45"/>
      <c r="F1416" s="42"/>
      <c r="G1416" s="42"/>
    </row>
    <row r="1417" spans="2:7" s="50" customFormat="1" x14ac:dyDescent="0.3">
      <c r="B1417" s="45"/>
      <c r="C1417" s="45"/>
      <c r="F1417" s="42"/>
      <c r="G1417" s="42"/>
    </row>
    <row r="1418" spans="2:7" s="50" customFormat="1" x14ac:dyDescent="0.3">
      <c r="B1418" s="45"/>
      <c r="C1418" s="45"/>
      <c r="F1418" s="42"/>
      <c r="G1418" s="42"/>
    </row>
    <row r="1419" spans="2:7" s="50" customFormat="1" x14ac:dyDescent="0.3">
      <c r="B1419" s="45"/>
      <c r="C1419" s="45"/>
      <c r="F1419" s="42"/>
      <c r="G1419" s="42"/>
    </row>
    <row r="1420" spans="2:7" s="50" customFormat="1" x14ac:dyDescent="0.3">
      <c r="B1420" s="45"/>
      <c r="C1420" s="45"/>
      <c r="F1420" s="42"/>
      <c r="G1420" s="42"/>
    </row>
    <row r="1421" spans="2:7" s="50" customFormat="1" x14ac:dyDescent="0.3">
      <c r="B1421" s="45"/>
      <c r="C1421" s="45"/>
      <c r="F1421" s="42"/>
      <c r="G1421" s="42"/>
    </row>
    <row r="1422" spans="2:7" s="50" customFormat="1" x14ac:dyDescent="0.3">
      <c r="B1422" s="45"/>
      <c r="C1422" s="45"/>
      <c r="F1422" s="42"/>
      <c r="G1422" s="42"/>
    </row>
    <row r="1423" spans="2:7" s="50" customFormat="1" x14ac:dyDescent="0.3">
      <c r="B1423" s="45"/>
      <c r="C1423" s="45"/>
      <c r="F1423" s="42"/>
      <c r="G1423" s="42"/>
    </row>
    <row r="1424" spans="2:7" s="50" customFormat="1" x14ac:dyDescent="0.3">
      <c r="B1424" s="45"/>
      <c r="C1424" s="45"/>
      <c r="F1424" s="42"/>
      <c r="G1424" s="42"/>
    </row>
    <row r="1425" spans="2:7" s="50" customFormat="1" x14ac:dyDescent="0.3">
      <c r="B1425" s="45"/>
      <c r="C1425" s="45"/>
      <c r="F1425" s="42"/>
      <c r="G1425" s="42"/>
    </row>
    <row r="1426" spans="2:7" s="50" customFormat="1" x14ac:dyDescent="0.3">
      <c r="B1426" s="45"/>
      <c r="C1426" s="45"/>
      <c r="F1426" s="42"/>
      <c r="G1426" s="42"/>
    </row>
    <row r="1427" spans="2:7" s="50" customFormat="1" x14ac:dyDescent="0.3">
      <c r="B1427" s="45"/>
      <c r="C1427" s="45"/>
      <c r="F1427" s="42"/>
      <c r="G1427" s="42"/>
    </row>
    <row r="1428" spans="2:7" s="50" customFormat="1" x14ac:dyDescent="0.3">
      <c r="B1428" s="45"/>
      <c r="C1428" s="45"/>
      <c r="F1428" s="42"/>
      <c r="G1428" s="42"/>
    </row>
    <row r="1429" spans="2:7" s="50" customFormat="1" x14ac:dyDescent="0.3">
      <c r="B1429" s="45"/>
      <c r="C1429" s="45"/>
      <c r="F1429" s="42"/>
      <c r="G1429" s="42"/>
    </row>
    <row r="1430" spans="2:7" s="50" customFormat="1" x14ac:dyDescent="0.3">
      <c r="B1430" s="45"/>
      <c r="C1430" s="45"/>
      <c r="F1430" s="42"/>
      <c r="G1430" s="42"/>
    </row>
    <row r="1431" spans="2:7" s="50" customFormat="1" x14ac:dyDescent="0.3">
      <c r="B1431" s="45"/>
      <c r="C1431" s="45"/>
      <c r="F1431" s="42"/>
      <c r="G1431" s="42"/>
    </row>
    <row r="1432" spans="2:7" s="50" customFormat="1" x14ac:dyDescent="0.3">
      <c r="B1432" s="45"/>
      <c r="C1432" s="45"/>
      <c r="F1432" s="42"/>
      <c r="G1432" s="42"/>
    </row>
    <row r="1433" spans="2:7" s="50" customFormat="1" x14ac:dyDescent="0.3">
      <c r="B1433" s="45"/>
      <c r="C1433" s="45"/>
      <c r="F1433" s="42"/>
      <c r="G1433" s="42"/>
    </row>
    <row r="1434" spans="2:7" s="50" customFormat="1" x14ac:dyDescent="0.3">
      <c r="B1434" s="45"/>
      <c r="C1434" s="45"/>
      <c r="F1434" s="42"/>
      <c r="G1434" s="42"/>
    </row>
    <row r="1435" spans="2:7" s="50" customFormat="1" x14ac:dyDescent="0.3">
      <c r="B1435" s="45"/>
      <c r="C1435" s="45"/>
      <c r="F1435" s="42"/>
      <c r="G1435" s="42"/>
    </row>
    <row r="1436" spans="2:7" s="50" customFormat="1" x14ac:dyDescent="0.3">
      <c r="B1436" s="45"/>
      <c r="C1436" s="45"/>
      <c r="F1436" s="42"/>
      <c r="G1436" s="42"/>
    </row>
    <row r="1437" spans="2:7" s="50" customFormat="1" x14ac:dyDescent="0.3">
      <c r="B1437" s="45"/>
      <c r="C1437" s="45"/>
      <c r="F1437" s="42"/>
      <c r="G1437" s="42"/>
    </row>
    <row r="1438" spans="2:7" s="50" customFormat="1" x14ac:dyDescent="0.3">
      <c r="B1438" s="45"/>
      <c r="C1438" s="45"/>
      <c r="F1438" s="42"/>
      <c r="G1438" s="42"/>
    </row>
    <row r="1439" spans="2:7" s="50" customFormat="1" x14ac:dyDescent="0.3">
      <c r="B1439" s="45"/>
      <c r="C1439" s="45"/>
      <c r="F1439" s="42"/>
      <c r="G1439" s="42"/>
    </row>
    <row r="1440" spans="2:7" s="50" customFormat="1" x14ac:dyDescent="0.3">
      <c r="B1440" s="45"/>
      <c r="C1440" s="45"/>
      <c r="F1440" s="42"/>
      <c r="G1440" s="42"/>
    </row>
    <row r="1441" spans="2:7" s="50" customFormat="1" x14ac:dyDescent="0.3">
      <c r="B1441" s="45"/>
      <c r="C1441" s="45"/>
      <c r="F1441" s="42"/>
      <c r="G1441" s="42"/>
    </row>
    <row r="1442" spans="2:7" s="50" customFormat="1" x14ac:dyDescent="0.3">
      <c r="B1442" s="45"/>
      <c r="C1442" s="45"/>
      <c r="F1442" s="42"/>
      <c r="G1442" s="42"/>
    </row>
    <row r="1443" spans="2:7" s="50" customFormat="1" x14ac:dyDescent="0.3">
      <c r="B1443" s="45"/>
      <c r="C1443" s="45"/>
      <c r="F1443" s="42"/>
      <c r="G1443" s="42"/>
    </row>
    <row r="1444" spans="2:7" s="50" customFormat="1" x14ac:dyDescent="0.3">
      <c r="B1444" s="45"/>
      <c r="C1444" s="45"/>
      <c r="F1444" s="42"/>
      <c r="G1444" s="42"/>
    </row>
    <row r="1445" spans="2:7" s="50" customFormat="1" x14ac:dyDescent="0.3">
      <c r="B1445" s="45"/>
      <c r="C1445" s="45"/>
      <c r="F1445" s="42"/>
      <c r="G1445" s="42"/>
    </row>
    <row r="1446" spans="2:7" s="50" customFormat="1" x14ac:dyDescent="0.3">
      <c r="B1446" s="45"/>
      <c r="C1446" s="45"/>
      <c r="F1446" s="42"/>
      <c r="G1446" s="42"/>
    </row>
    <row r="1447" spans="2:7" s="50" customFormat="1" x14ac:dyDescent="0.3">
      <c r="B1447" s="45"/>
      <c r="C1447" s="45"/>
      <c r="F1447" s="42"/>
      <c r="G1447" s="42"/>
    </row>
    <row r="1448" spans="2:7" s="50" customFormat="1" x14ac:dyDescent="0.3">
      <c r="B1448" s="45"/>
      <c r="C1448" s="45"/>
      <c r="F1448" s="42"/>
      <c r="G1448" s="42"/>
    </row>
    <row r="1449" spans="2:7" s="50" customFormat="1" x14ac:dyDescent="0.3">
      <c r="B1449" s="45"/>
      <c r="C1449" s="45"/>
      <c r="F1449" s="42"/>
      <c r="G1449" s="42"/>
    </row>
    <row r="1450" spans="2:7" s="50" customFormat="1" x14ac:dyDescent="0.3">
      <c r="B1450" s="45"/>
      <c r="C1450" s="45"/>
      <c r="F1450" s="42"/>
      <c r="G1450" s="42"/>
    </row>
    <row r="1451" spans="2:7" s="50" customFormat="1" x14ac:dyDescent="0.3">
      <c r="B1451" s="45"/>
      <c r="C1451" s="45"/>
      <c r="F1451" s="42"/>
      <c r="G1451" s="42"/>
    </row>
    <row r="1452" spans="2:7" s="50" customFormat="1" x14ac:dyDescent="0.3">
      <c r="B1452" s="45"/>
      <c r="C1452" s="45"/>
      <c r="F1452" s="42"/>
      <c r="G1452" s="42"/>
    </row>
    <row r="1453" spans="2:7" s="50" customFormat="1" x14ac:dyDescent="0.3">
      <c r="B1453" s="45"/>
      <c r="C1453" s="45"/>
      <c r="F1453" s="42"/>
      <c r="G1453" s="42"/>
    </row>
    <row r="1454" spans="2:7" s="50" customFormat="1" x14ac:dyDescent="0.3">
      <c r="B1454" s="45"/>
      <c r="C1454" s="45"/>
      <c r="F1454" s="42"/>
      <c r="G1454" s="42"/>
    </row>
    <row r="1455" spans="2:7" s="50" customFormat="1" x14ac:dyDescent="0.3">
      <c r="B1455" s="45"/>
      <c r="C1455" s="45"/>
      <c r="F1455" s="42"/>
      <c r="G1455" s="42"/>
    </row>
    <row r="1456" spans="2:7" s="50" customFormat="1" x14ac:dyDescent="0.3">
      <c r="B1456" s="45"/>
      <c r="C1456" s="45"/>
      <c r="F1456" s="42"/>
      <c r="G1456" s="42"/>
    </row>
    <row r="1457" spans="2:7" s="50" customFormat="1" x14ac:dyDescent="0.3">
      <c r="B1457" s="45"/>
      <c r="C1457" s="45"/>
      <c r="F1457" s="42"/>
      <c r="G1457" s="42"/>
    </row>
    <row r="1458" spans="2:7" s="50" customFormat="1" x14ac:dyDescent="0.3">
      <c r="B1458" s="45"/>
      <c r="C1458" s="45"/>
      <c r="F1458" s="42"/>
      <c r="G1458" s="42"/>
    </row>
    <row r="1459" spans="2:7" s="50" customFormat="1" x14ac:dyDescent="0.3">
      <c r="B1459" s="45"/>
      <c r="C1459" s="45"/>
      <c r="F1459" s="42"/>
      <c r="G1459" s="42"/>
    </row>
    <row r="1460" spans="2:7" s="50" customFormat="1" x14ac:dyDescent="0.3">
      <c r="B1460" s="45"/>
      <c r="C1460" s="45"/>
      <c r="F1460" s="42"/>
      <c r="G1460" s="42"/>
    </row>
    <row r="1461" spans="2:7" s="50" customFormat="1" x14ac:dyDescent="0.3">
      <c r="B1461" s="45"/>
      <c r="C1461" s="45"/>
      <c r="F1461" s="42"/>
      <c r="G1461" s="42"/>
    </row>
    <row r="1462" spans="2:7" s="50" customFormat="1" x14ac:dyDescent="0.3">
      <c r="B1462" s="45"/>
      <c r="C1462" s="45"/>
      <c r="F1462" s="42"/>
      <c r="G1462" s="42"/>
    </row>
    <row r="1463" spans="2:7" s="50" customFormat="1" x14ac:dyDescent="0.3">
      <c r="B1463" s="45"/>
      <c r="C1463" s="45"/>
      <c r="F1463" s="42"/>
      <c r="G1463" s="42"/>
    </row>
    <row r="1464" spans="2:7" s="50" customFormat="1" x14ac:dyDescent="0.3">
      <c r="B1464" s="45"/>
      <c r="C1464" s="45"/>
      <c r="F1464" s="42"/>
      <c r="G1464" s="42"/>
    </row>
    <row r="1465" spans="2:7" s="50" customFormat="1" x14ac:dyDescent="0.3">
      <c r="B1465" s="45"/>
      <c r="C1465" s="45"/>
      <c r="F1465" s="42"/>
      <c r="G1465" s="42"/>
    </row>
    <row r="1466" spans="2:7" s="50" customFormat="1" x14ac:dyDescent="0.3">
      <c r="B1466" s="45"/>
      <c r="C1466" s="45"/>
      <c r="F1466" s="42"/>
      <c r="G1466" s="42"/>
    </row>
    <row r="1467" spans="2:7" s="50" customFormat="1" x14ac:dyDescent="0.3">
      <c r="B1467" s="45"/>
      <c r="C1467" s="45"/>
      <c r="F1467" s="42"/>
      <c r="G1467" s="42"/>
    </row>
    <row r="1468" spans="2:7" s="50" customFormat="1" x14ac:dyDescent="0.3">
      <c r="B1468" s="45"/>
      <c r="C1468" s="45"/>
      <c r="F1468" s="42"/>
      <c r="G1468" s="42"/>
    </row>
    <row r="1469" spans="2:7" s="50" customFormat="1" x14ac:dyDescent="0.3">
      <c r="B1469" s="45"/>
      <c r="C1469" s="45"/>
      <c r="F1469" s="42"/>
      <c r="G1469" s="42"/>
    </row>
    <row r="1470" spans="2:7" s="50" customFormat="1" x14ac:dyDescent="0.3">
      <c r="B1470" s="45"/>
      <c r="C1470" s="45"/>
      <c r="F1470" s="42"/>
      <c r="G1470" s="42"/>
    </row>
    <row r="1471" spans="2:7" s="50" customFormat="1" x14ac:dyDescent="0.3">
      <c r="B1471" s="45"/>
      <c r="C1471" s="45"/>
      <c r="F1471" s="42"/>
      <c r="G1471" s="42"/>
    </row>
    <row r="1472" spans="2:7" s="50" customFormat="1" x14ac:dyDescent="0.3">
      <c r="B1472" s="45"/>
      <c r="C1472" s="45"/>
      <c r="F1472" s="42"/>
      <c r="G1472" s="42"/>
    </row>
    <row r="1473" spans="2:7" s="50" customFormat="1" x14ac:dyDescent="0.3">
      <c r="B1473" s="45"/>
      <c r="C1473" s="45"/>
      <c r="F1473" s="42"/>
      <c r="G1473" s="42"/>
    </row>
    <row r="1474" spans="2:7" s="50" customFormat="1" x14ac:dyDescent="0.3">
      <c r="B1474" s="45"/>
      <c r="C1474" s="45"/>
      <c r="F1474" s="42"/>
      <c r="G1474" s="42"/>
    </row>
    <row r="1475" spans="2:7" s="50" customFormat="1" x14ac:dyDescent="0.3">
      <c r="B1475" s="45"/>
      <c r="C1475" s="45"/>
      <c r="F1475" s="42"/>
      <c r="G1475" s="42"/>
    </row>
    <row r="1476" spans="2:7" s="50" customFormat="1" x14ac:dyDescent="0.3">
      <c r="B1476" s="45"/>
      <c r="C1476" s="45"/>
      <c r="F1476" s="42"/>
      <c r="G1476" s="42"/>
    </row>
    <row r="1477" spans="2:7" s="50" customFormat="1" x14ac:dyDescent="0.3">
      <c r="B1477" s="45"/>
      <c r="C1477" s="45"/>
      <c r="F1477" s="42"/>
      <c r="G1477" s="42"/>
    </row>
    <row r="1478" spans="2:7" s="50" customFormat="1" x14ac:dyDescent="0.3">
      <c r="B1478" s="45"/>
      <c r="C1478" s="45"/>
      <c r="F1478" s="42"/>
      <c r="G1478" s="42"/>
    </row>
    <row r="1479" spans="2:7" s="50" customFormat="1" x14ac:dyDescent="0.3">
      <c r="B1479" s="45"/>
      <c r="C1479" s="45"/>
      <c r="F1479" s="42"/>
      <c r="G1479" s="42"/>
    </row>
    <row r="1480" spans="2:7" s="50" customFormat="1" x14ac:dyDescent="0.3">
      <c r="B1480" s="45"/>
      <c r="C1480" s="45"/>
      <c r="F1480" s="42"/>
      <c r="G1480" s="42"/>
    </row>
    <row r="1481" spans="2:7" s="50" customFormat="1" x14ac:dyDescent="0.3">
      <c r="B1481" s="45"/>
      <c r="C1481" s="45"/>
      <c r="F1481" s="42"/>
      <c r="G1481" s="42"/>
    </row>
    <row r="1482" spans="2:7" s="50" customFormat="1" x14ac:dyDescent="0.3">
      <c r="B1482" s="45"/>
      <c r="C1482" s="45"/>
      <c r="F1482" s="42"/>
      <c r="G1482" s="42"/>
    </row>
    <row r="1483" spans="2:7" s="50" customFormat="1" x14ac:dyDescent="0.3">
      <c r="B1483" s="45"/>
      <c r="C1483" s="45"/>
      <c r="F1483" s="42"/>
      <c r="G1483" s="42"/>
    </row>
    <row r="1484" spans="2:7" s="50" customFormat="1" x14ac:dyDescent="0.3">
      <c r="B1484" s="45"/>
      <c r="C1484" s="45"/>
      <c r="F1484" s="42"/>
      <c r="G1484" s="42"/>
    </row>
    <row r="1485" spans="2:7" s="50" customFormat="1" x14ac:dyDescent="0.3">
      <c r="B1485" s="45"/>
      <c r="C1485" s="45"/>
      <c r="F1485" s="42"/>
      <c r="G1485" s="42"/>
    </row>
    <row r="1486" spans="2:7" s="50" customFormat="1" x14ac:dyDescent="0.3">
      <c r="B1486" s="45"/>
      <c r="C1486" s="45"/>
      <c r="F1486" s="42"/>
      <c r="G1486" s="42"/>
    </row>
    <row r="1487" spans="2:7" s="50" customFormat="1" x14ac:dyDescent="0.3">
      <c r="B1487" s="45"/>
      <c r="C1487" s="45"/>
      <c r="F1487" s="42"/>
      <c r="G1487" s="42"/>
    </row>
    <row r="1488" spans="2:7" s="50" customFormat="1" x14ac:dyDescent="0.3">
      <c r="B1488" s="45"/>
      <c r="C1488" s="45"/>
      <c r="F1488" s="42"/>
      <c r="G1488" s="42"/>
    </row>
    <row r="1489" spans="2:7" s="50" customFormat="1" x14ac:dyDescent="0.3">
      <c r="B1489" s="45"/>
      <c r="C1489" s="45"/>
      <c r="F1489" s="42"/>
      <c r="G1489" s="42"/>
    </row>
    <row r="1490" spans="2:7" s="50" customFormat="1" x14ac:dyDescent="0.3">
      <c r="B1490" s="45"/>
      <c r="C1490" s="45"/>
      <c r="F1490" s="42"/>
      <c r="G1490" s="42"/>
    </row>
    <row r="1491" spans="2:7" s="50" customFormat="1" x14ac:dyDescent="0.3">
      <c r="B1491" s="45"/>
      <c r="C1491" s="45"/>
      <c r="F1491" s="42"/>
      <c r="G1491" s="42"/>
    </row>
    <row r="1492" spans="2:7" s="50" customFormat="1" x14ac:dyDescent="0.3">
      <c r="B1492" s="45"/>
      <c r="C1492" s="45"/>
      <c r="F1492" s="42"/>
      <c r="G1492" s="42"/>
    </row>
    <row r="1493" spans="2:7" s="50" customFormat="1" x14ac:dyDescent="0.3">
      <c r="B1493" s="45"/>
      <c r="C1493" s="45"/>
      <c r="F1493" s="42"/>
      <c r="G1493" s="42"/>
    </row>
    <row r="1494" spans="2:7" s="50" customFormat="1" x14ac:dyDescent="0.3">
      <c r="B1494" s="45"/>
      <c r="C1494" s="45"/>
      <c r="F1494" s="42"/>
      <c r="G1494" s="42"/>
    </row>
    <row r="1495" spans="2:7" s="50" customFormat="1" x14ac:dyDescent="0.3">
      <c r="B1495" s="45"/>
      <c r="C1495" s="45"/>
      <c r="F1495" s="42"/>
      <c r="G1495" s="42"/>
    </row>
    <row r="1496" spans="2:7" s="50" customFormat="1" x14ac:dyDescent="0.3">
      <c r="B1496" s="45"/>
      <c r="C1496" s="45"/>
      <c r="F1496" s="42"/>
      <c r="G1496" s="42"/>
    </row>
    <row r="1497" spans="2:7" s="50" customFormat="1" x14ac:dyDescent="0.3">
      <c r="B1497" s="45"/>
      <c r="C1497" s="45"/>
      <c r="F1497" s="42"/>
      <c r="G1497" s="42"/>
    </row>
    <row r="1498" spans="2:7" s="50" customFormat="1" x14ac:dyDescent="0.3">
      <c r="B1498" s="45"/>
      <c r="C1498" s="45"/>
      <c r="F1498" s="42"/>
      <c r="G1498" s="42"/>
    </row>
    <row r="1499" spans="2:7" s="50" customFormat="1" x14ac:dyDescent="0.3">
      <c r="B1499" s="45"/>
      <c r="C1499" s="45"/>
      <c r="F1499" s="42"/>
      <c r="G1499" s="42"/>
    </row>
    <row r="1500" spans="2:7" s="50" customFormat="1" x14ac:dyDescent="0.3">
      <c r="B1500" s="45"/>
      <c r="C1500" s="45"/>
      <c r="F1500" s="42"/>
      <c r="G1500" s="42"/>
    </row>
    <row r="1501" spans="2:7" s="50" customFormat="1" x14ac:dyDescent="0.3">
      <c r="B1501" s="45"/>
      <c r="C1501" s="45"/>
      <c r="F1501" s="42"/>
      <c r="G1501" s="42"/>
    </row>
    <row r="1502" spans="2:7" s="50" customFormat="1" x14ac:dyDescent="0.3">
      <c r="B1502" s="45"/>
      <c r="C1502" s="45"/>
      <c r="F1502" s="42"/>
      <c r="G1502" s="42"/>
    </row>
    <row r="1503" spans="2:7" s="50" customFormat="1" x14ac:dyDescent="0.3">
      <c r="B1503" s="45"/>
      <c r="C1503" s="45"/>
      <c r="F1503" s="42"/>
      <c r="G1503" s="42"/>
    </row>
    <row r="1504" spans="2:7" s="50" customFormat="1" x14ac:dyDescent="0.3">
      <c r="B1504" s="45"/>
      <c r="C1504" s="45"/>
      <c r="F1504" s="42"/>
      <c r="G1504" s="42"/>
    </row>
    <row r="1505" spans="2:7" s="50" customFormat="1" x14ac:dyDescent="0.3">
      <c r="B1505" s="45"/>
      <c r="C1505" s="45"/>
      <c r="F1505" s="42"/>
      <c r="G1505" s="42"/>
    </row>
    <row r="1506" spans="2:7" s="50" customFormat="1" x14ac:dyDescent="0.3">
      <c r="B1506" s="45"/>
      <c r="C1506" s="45"/>
      <c r="F1506" s="42"/>
      <c r="G1506" s="42"/>
    </row>
    <row r="1507" spans="2:7" s="50" customFormat="1" x14ac:dyDescent="0.3">
      <c r="B1507" s="45"/>
      <c r="C1507" s="45"/>
      <c r="F1507" s="42"/>
      <c r="G1507" s="42"/>
    </row>
    <row r="1508" spans="2:7" s="50" customFormat="1" x14ac:dyDescent="0.3">
      <c r="B1508" s="45"/>
      <c r="C1508" s="45"/>
      <c r="F1508" s="42"/>
      <c r="G1508" s="42"/>
    </row>
    <row r="1509" spans="2:7" s="50" customFormat="1" x14ac:dyDescent="0.3">
      <c r="B1509" s="45"/>
      <c r="C1509" s="45"/>
      <c r="F1509" s="42"/>
      <c r="G1509" s="42"/>
    </row>
    <row r="1510" spans="2:7" s="50" customFormat="1" x14ac:dyDescent="0.3">
      <c r="B1510" s="45"/>
      <c r="C1510" s="45"/>
      <c r="F1510" s="42"/>
      <c r="G1510" s="42"/>
    </row>
    <row r="1511" spans="2:7" s="50" customFormat="1" x14ac:dyDescent="0.3">
      <c r="B1511" s="45"/>
      <c r="C1511" s="45"/>
      <c r="F1511" s="42"/>
      <c r="G1511" s="42"/>
    </row>
    <row r="1512" spans="2:7" s="50" customFormat="1" x14ac:dyDescent="0.3">
      <c r="B1512" s="45"/>
      <c r="C1512" s="45"/>
      <c r="F1512" s="42"/>
      <c r="G1512" s="42"/>
    </row>
    <row r="1513" spans="2:7" s="50" customFormat="1" x14ac:dyDescent="0.3">
      <c r="B1513" s="45"/>
      <c r="C1513" s="45"/>
      <c r="F1513" s="42"/>
      <c r="G1513" s="42"/>
    </row>
    <row r="1514" spans="2:7" s="50" customFormat="1" x14ac:dyDescent="0.3">
      <c r="B1514" s="45"/>
      <c r="C1514" s="45"/>
      <c r="F1514" s="42"/>
      <c r="G1514" s="42"/>
    </row>
    <row r="1515" spans="2:7" s="50" customFormat="1" x14ac:dyDescent="0.3">
      <c r="B1515" s="45"/>
      <c r="C1515" s="45"/>
      <c r="F1515" s="42"/>
      <c r="G1515" s="42"/>
    </row>
    <row r="1516" spans="2:7" s="50" customFormat="1" x14ac:dyDescent="0.3">
      <c r="B1516" s="45"/>
      <c r="C1516" s="45"/>
      <c r="F1516" s="42"/>
      <c r="G1516" s="42"/>
    </row>
    <row r="1517" spans="2:7" s="50" customFormat="1" x14ac:dyDescent="0.3">
      <c r="B1517" s="45"/>
      <c r="C1517" s="45"/>
      <c r="F1517" s="42"/>
      <c r="G1517" s="42"/>
    </row>
    <row r="1518" spans="2:7" s="50" customFormat="1" x14ac:dyDescent="0.3">
      <c r="B1518" s="45"/>
      <c r="C1518" s="45"/>
      <c r="F1518" s="42"/>
      <c r="G1518" s="42"/>
    </row>
    <row r="1519" spans="2:7" s="50" customFormat="1" x14ac:dyDescent="0.3">
      <c r="B1519" s="45"/>
      <c r="C1519" s="45"/>
      <c r="F1519" s="42"/>
      <c r="G1519" s="42"/>
    </row>
    <row r="1520" spans="2:7" s="50" customFormat="1" x14ac:dyDescent="0.3">
      <c r="B1520" s="45"/>
      <c r="C1520" s="45"/>
      <c r="F1520" s="42"/>
      <c r="G1520" s="42"/>
    </row>
    <row r="1521" spans="2:7" s="50" customFormat="1" x14ac:dyDescent="0.3">
      <c r="B1521" s="45"/>
      <c r="C1521" s="45"/>
      <c r="F1521" s="42"/>
      <c r="G1521" s="42"/>
    </row>
    <row r="1522" spans="2:7" s="50" customFormat="1" x14ac:dyDescent="0.3">
      <c r="B1522" s="45"/>
      <c r="C1522" s="45"/>
      <c r="F1522" s="42"/>
      <c r="G1522" s="42"/>
    </row>
    <row r="1523" spans="2:7" s="50" customFormat="1" x14ac:dyDescent="0.3">
      <c r="B1523" s="45"/>
      <c r="C1523" s="45"/>
      <c r="F1523" s="42"/>
      <c r="G1523" s="42"/>
    </row>
    <row r="1524" spans="2:7" s="50" customFormat="1" x14ac:dyDescent="0.3">
      <c r="B1524" s="45"/>
      <c r="C1524" s="45"/>
      <c r="F1524" s="42"/>
      <c r="G1524" s="42"/>
    </row>
    <row r="1525" spans="2:7" s="50" customFormat="1" x14ac:dyDescent="0.3">
      <c r="B1525" s="45"/>
      <c r="C1525" s="45"/>
      <c r="F1525" s="42"/>
      <c r="G1525" s="42"/>
    </row>
    <row r="1526" spans="2:7" s="50" customFormat="1" x14ac:dyDescent="0.3">
      <c r="B1526" s="45"/>
      <c r="C1526" s="45"/>
      <c r="F1526" s="42"/>
      <c r="G1526" s="42"/>
    </row>
    <row r="1527" spans="2:7" s="50" customFormat="1" x14ac:dyDescent="0.3">
      <c r="B1527" s="45"/>
      <c r="C1527" s="45"/>
      <c r="F1527" s="42"/>
      <c r="G1527" s="42"/>
    </row>
    <row r="1528" spans="2:7" s="50" customFormat="1" x14ac:dyDescent="0.3">
      <c r="B1528" s="45"/>
      <c r="C1528" s="45"/>
      <c r="F1528" s="42"/>
      <c r="G1528" s="42"/>
    </row>
    <row r="1529" spans="2:7" s="50" customFormat="1" x14ac:dyDescent="0.3">
      <c r="B1529" s="45"/>
      <c r="C1529" s="45"/>
      <c r="F1529" s="42"/>
      <c r="G1529" s="42"/>
    </row>
    <row r="1530" spans="2:7" s="50" customFormat="1" x14ac:dyDescent="0.3">
      <c r="B1530" s="45"/>
      <c r="C1530" s="45"/>
      <c r="F1530" s="42"/>
      <c r="G1530" s="42"/>
    </row>
    <row r="1531" spans="2:7" s="50" customFormat="1" x14ac:dyDescent="0.3">
      <c r="B1531" s="45"/>
      <c r="C1531" s="45"/>
      <c r="F1531" s="42"/>
      <c r="G1531" s="42"/>
    </row>
    <row r="1532" spans="2:7" s="50" customFormat="1" x14ac:dyDescent="0.3">
      <c r="B1532" s="45"/>
      <c r="C1532" s="45"/>
      <c r="F1532" s="42"/>
      <c r="G1532" s="42"/>
    </row>
    <row r="1533" spans="2:7" s="50" customFormat="1" x14ac:dyDescent="0.3">
      <c r="B1533" s="45"/>
      <c r="C1533" s="45"/>
      <c r="F1533" s="42"/>
      <c r="G1533" s="42"/>
    </row>
    <row r="1534" spans="2:7" s="50" customFormat="1" x14ac:dyDescent="0.3">
      <c r="B1534" s="45"/>
      <c r="C1534" s="45"/>
      <c r="F1534" s="42"/>
      <c r="G1534" s="42"/>
    </row>
    <row r="1535" spans="2:7" s="50" customFormat="1" x14ac:dyDescent="0.3">
      <c r="B1535" s="45"/>
      <c r="C1535" s="45"/>
      <c r="F1535" s="42"/>
      <c r="G1535" s="42"/>
    </row>
  </sheetData>
  <sheetProtection algorithmName="SHA-512" hashValue="6BFpLQyIsj/yHu/M5vDZd90RImQw2bjkzYp5YCc9cS6XYCAeJxIgCMgnkZQIcjLGTyktctsKDJ0IPBzdfvRxDA==" saltValue="Lh4t+SfR96v9oo17mY3xNA==" spinCount="100000" sheet="1" objects="1" scenarios="1"/>
  <mergeCells count="7">
    <mergeCell ref="B3:H3"/>
    <mergeCell ref="B4:C4"/>
    <mergeCell ref="D4:D5"/>
    <mergeCell ref="F4:F5"/>
    <mergeCell ref="H4:H5"/>
    <mergeCell ref="G4:G5"/>
    <mergeCell ref="E4:E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F9E9169-F8D2-4336-B024-B7C80B7CF531}">
          <x14:formula1>
            <xm:f>Tabelas!$H$4:$H$15</xm:f>
          </x14:formula1>
          <xm:sqref>D6:D99</xm:sqref>
        </x14:dataValidation>
        <x14:dataValidation type="list" allowBlank="1" showInputMessage="1" showErrorMessage="1" xr:uid="{5276E32B-540A-4000-96EA-E2A10EED889B}">
          <x14:formula1>
            <xm:f>Tabelas!$O$4:$O$8</xm:f>
          </x14:formula1>
          <xm:sqref>B6:B99</xm:sqref>
        </x14:dataValidation>
        <x14:dataValidation type="list" allowBlank="1" showInputMessage="1" showErrorMessage="1" xr:uid="{C69068C4-D31C-41EA-A7B8-A715E83BF0FE}">
          <x14:formula1>
            <xm:f>Tabelas!$P$4:$P$15</xm:f>
          </x14:formula1>
          <xm:sqref>C6:C99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89CD-3E62-4E3B-972F-88A1B7CC4206}">
  <sheetPr>
    <tabColor theme="9" tint="0.39997558519241921"/>
  </sheetPr>
  <dimension ref="A2:L45"/>
  <sheetViews>
    <sheetView showGridLines="0" zoomScaleNormal="100" workbookViewId="0">
      <selection activeCell="B21" sqref="B21"/>
    </sheetView>
  </sheetViews>
  <sheetFormatPr defaultColWidth="8.6640625" defaultRowHeight="16.5" customHeight="1" x14ac:dyDescent="0.3"/>
  <cols>
    <col min="1" max="1" width="32.6640625" style="8" customWidth="1"/>
    <col min="2" max="2" width="21.109375" style="8" customWidth="1"/>
    <col min="3" max="3" width="20.88671875" style="8" customWidth="1"/>
    <col min="4" max="4" width="19.88671875" style="8" customWidth="1"/>
    <col min="5" max="5" width="20.6640625" style="8" customWidth="1"/>
    <col min="6" max="6" width="20.5546875" style="8" customWidth="1"/>
    <col min="7" max="7" width="19.6640625" style="150" customWidth="1"/>
    <col min="8" max="8" width="11.5546875" style="128" bestFit="1" customWidth="1"/>
    <col min="9" max="9" width="2.6640625" style="8" customWidth="1"/>
    <col min="10" max="11" width="12.44140625" style="8" bestFit="1" customWidth="1"/>
    <col min="12" max="12" width="11.33203125" style="8" bestFit="1" customWidth="1"/>
    <col min="13" max="16384" width="8.6640625" style="8"/>
  </cols>
  <sheetData>
    <row r="2" spans="1:12" ht="16.5" customHeight="1" x14ac:dyDescent="0.3">
      <c r="G2" s="127"/>
    </row>
    <row r="3" spans="1:12" ht="30" customHeight="1" x14ac:dyDescent="0.3">
      <c r="G3" s="127"/>
    </row>
    <row r="4" spans="1:12" ht="16.5" customHeight="1" x14ac:dyDescent="0.3">
      <c r="A4" s="312" t="s">
        <v>207</v>
      </c>
      <c r="B4" s="312"/>
      <c r="C4" s="312"/>
      <c r="D4" s="312"/>
      <c r="E4" s="312"/>
      <c r="F4" s="312"/>
      <c r="G4" s="313"/>
      <c r="H4" s="313"/>
    </row>
    <row r="5" spans="1:12" ht="16.5" customHeight="1" thickBot="1" x14ac:dyDescent="0.35">
      <c r="A5" s="129" t="s">
        <v>212</v>
      </c>
      <c r="B5" s="130" t="s">
        <v>48</v>
      </c>
      <c r="C5" s="130" t="s">
        <v>49</v>
      </c>
      <c r="D5" s="130" t="s">
        <v>50</v>
      </c>
      <c r="E5" s="130" t="s">
        <v>184</v>
      </c>
      <c r="F5" s="130" t="s">
        <v>185</v>
      </c>
      <c r="G5" s="131" t="s">
        <v>1</v>
      </c>
      <c r="H5" s="132" t="s">
        <v>206</v>
      </c>
      <c r="J5" s="314"/>
      <c r="K5" s="314"/>
      <c r="L5" s="314"/>
    </row>
    <row r="6" spans="1:12" ht="16.5" customHeight="1" thickTop="1" x14ac:dyDescent="0.3">
      <c r="A6" s="133" t="s">
        <v>210</v>
      </c>
      <c r="B6" s="134">
        <f ca="1">SUM(B7:B9)</f>
        <v>0</v>
      </c>
      <c r="C6" s="134">
        <f t="shared" ref="C6:G6" ca="1" si="0">SUM(C7:C9)</f>
        <v>0</v>
      </c>
      <c r="D6" s="134">
        <f t="shared" ca="1" si="0"/>
        <v>0</v>
      </c>
      <c r="E6" s="134">
        <f t="shared" ca="1" si="0"/>
        <v>0</v>
      </c>
      <c r="F6" s="134">
        <f t="shared" ca="1" si="0"/>
        <v>0</v>
      </c>
      <c r="G6" s="135">
        <f t="shared" ca="1" si="0"/>
        <v>0</v>
      </c>
      <c r="H6" s="136">
        <f ca="1">IF(G6=0,0,G6/G16)</f>
        <v>0</v>
      </c>
      <c r="J6" s="314"/>
      <c r="K6" s="314"/>
      <c r="L6" s="314"/>
    </row>
    <row r="7" spans="1:12" ht="16.5" customHeight="1" x14ac:dyDescent="0.3">
      <c r="A7" s="37" t="s">
        <v>208</v>
      </c>
      <c r="B7" s="137">
        <f ca="1">SUMIF('Plan. 2'!$B$6:$I$32,RESUMO!B5,'Plan. 2'!$I$6:$I$32)</f>
        <v>0</v>
      </c>
      <c r="C7" s="137">
        <f ca="1">SUMIF('Plan. 2'!$B$6:$I$32,RESUMO!C5,'Plan. 2'!$I$6:$I$32)</f>
        <v>0</v>
      </c>
      <c r="D7" s="137">
        <f ca="1">SUMIF('Plan. 2'!$B$6:$I$32,RESUMO!D5,'Plan. 2'!$I$6:$I$32)</f>
        <v>0</v>
      </c>
      <c r="E7" s="137">
        <f ca="1">SUMIF('Plan. 2'!$B$6:$I$32,RESUMO!E5,'Plan. 2'!$I$6:$I$32)</f>
        <v>0</v>
      </c>
      <c r="F7" s="137">
        <f ca="1">SUMIF('Plan. 2'!$B$6:$I$32,RESUMO!F5,'Plan. 2'!$I$6:$I$32)</f>
        <v>0</v>
      </c>
      <c r="G7" s="138">
        <f t="shared" ref="G7:G14" ca="1" si="1">SUM(B7:F7)</f>
        <v>0</v>
      </c>
      <c r="H7" s="139"/>
    </row>
    <row r="8" spans="1:12" ht="16.5" customHeight="1" x14ac:dyDescent="0.3">
      <c r="A8" s="37" t="s">
        <v>209</v>
      </c>
      <c r="B8" s="137">
        <f ca="1">SUMIF('Plan. 3'!$B$6:$I$33,RESUMO!B5,'Plan. 3'!$I$6:$I$33)</f>
        <v>0</v>
      </c>
      <c r="C8" s="137">
        <f ca="1">SUMIF('Plan. 3'!$B$6:$I$33,RESUMO!C5,'Plan. 3'!$I$6:$I$33)</f>
        <v>0</v>
      </c>
      <c r="D8" s="137">
        <f ca="1">SUMIF('Plan. 3'!$B$6:$I$33,RESUMO!D5,'Plan. 3'!$I$6:$I$33)</f>
        <v>0</v>
      </c>
      <c r="E8" s="137">
        <f ca="1">SUMIF('Plan. 3'!$B$6:$I$33,RESUMO!E5,'Plan. 3'!$I$6:$I$33)</f>
        <v>0</v>
      </c>
      <c r="F8" s="137">
        <f ca="1">SUMIF('Plan. 3'!$B$6:$I$33,RESUMO!F5,'Plan. 3'!$I$6:$I$33)</f>
        <v>0</v>
      </c>
      <c r="G8" s="138">
        <f t="shared" ca="1" si="1"/>
        <v>0</v>
      </c>
      <c r="H8" s="139"/>
    </row>
    <row r="9" spans="1:12" ht="16.5" customHeight="1" x14ac:dyDescent="0.3">
      <c r="A9" s="37" t="s">
        <v>213</v>
      </c>
      <c r="B9" s="137">
        <f ca="1">SUMIF('Plan. 4'!$B$6:$H$48,RESUMO!B5,'Plan. 4'!$H$6:$H$48)</f>
        <v>0</v>
      </c>
      <c r="C9" s="137">
        <f ca="1">SUMIF('Plan. 4'!$B$6:$H$48,RESUMO!C5,'Plan. 4'!$H$6:$H$48)</f>
        <v>0</v>
      </c>
      <c r="D9" s="137">
        <f ca="1">SUMIF('Plan. 4'!$B$6:$H$48,RESUMO!D5,'Plan. 4'!$H$6:$H$48)</f>
        <v>0</v>
      </c>
      <c r="E9" s="137">
        <f ca="1">SUMIF('Plan. 4'!$B$6:$H$48,RESUMO!E5,'Plan. 4'!$H$6:$H$48)</f>
        <v>0</v>
      </c>
      <c r="F9" s="137">
        <f ca="1">SUMIF('Plan. 4'!$B$6:$H$48,RESUMO!F5,'Plan. 4'!$H$6:$H$48)</f>
        <v>0</v>
      </c>
      <c r="G9" s="138">
        <f t="shared" ca="1" si="1"/>
        <v>0</v>
      </c>
      <c r="H9" s="139"/>
    </row>
    <row r="10" spans="1:12" ht="16.5" customHeight="1" x14ac:dyDescent="0.3">
      <c r="A10" s="133" t="s">
        <v>214</v>
      </c>
      <c r="B10" s="134">
        <f t="shared" ref="B10:G10" ca="1" si="2">B11+B12+B13+B15</f>
        <v>0</v>
      </c>
      <c r="C10" s="134">
        <f t="shared" ca="1" si="2"/>
        <v>0</v>
      </c>
      <c r="D10" s="134">
        <f t="shared" ca="1" si="2"/>
        <v>0</v>
      </c>
      <c r="E10" s="134">
        <f t="shared" ca="1" si="2"/>
        <v>0</v>
      </c>
      <c r="F10" s="134">
        <f t="shared" ca="1" si="2"/>
        <v>0</v>
      </c>
      <c r="G10" s="135">
        <f t="shared" ca="1" si="2"/>
        <v>0</v>
      </c>
      <c r="H10" s="136">
        <f ca="1">IF(G10=0,0,G10/G16)</f>
        <v>0</v>
      </c>
      <c r="J10" s="47"/>
      <c r="K10" s="140"/>
    </row>
    <row r="11" spans="1:12" ht="16.5" customHeight="1" x14ac:dyDescent="0.3">
      <c r="A11" s="8" t="s">
        <v>211</v>
      </c>
      <c r="B11" s="141">
        <f ca="1">SUMIF('Plan. 5'!$B$7:$H$49,RESUMO!B5,'Plan. 5'!$H$7:$H$49)</f>
        <v>0</v>
      </c>
      <c r="C11" s="141">
        <f ca="1">SUMIF('Plan. 5'!$B$7:$H$49,RESUMO!C5,'Plan. 5'!$H$7:$H$49)</f>
        <v>0</v>
      </c>
      <c r="D11" s="141">
        <f ca="1">SUMIF('Plan. 5'!$B$7:$H$49,RESUMO!D5,'Plan. 5'!$H$7:$H$49)</f>
        <v>0</v>
      </c>
      <c r="E11" s="141">
        <f ca="1">SUMIF('Plan. 5'!$B$7:$H$49,RESUMO!E5,'Plan. 5'!$H$7:$H$49)</f>
        <v>0</v>
      </c>
      <c r="F11" s="141">
        <f ca="1">SUMIF('Plan. 5'!$B$7:$H$49,RESUMO!F5,'Plan. 5'!$H$7:$H$49)</f>
        <v>0</v>
      </c>
      <c r="G11" s="127">
        <f t="shared" ca="1" si="1"/>
        <v>0</v>
      </c>
      <c r="H11" s="142"/>
      <c r="J11" s="47"/>
      <c r="K11" s="140"/>
    </row>
    <row r="12" spans="1:12" ht="16.5" customHeight="1" x14ac:dyDescent="0.3">
      <c r="A12" s="8" t="s">
        <v>213</v>
      </c>
      <c r="B12" s="141">
        <f ca="1">SUMIF('Plan. 6'!$B$6:$H$99,RESUMO!B5,'Plan. 6'!$H$6:$H$99)</f>
        <v>0</v>
      </c>
      <c r="C12" s="141">
        <f ca="1">SUMIF('Plan. 6'!$B$6:$H$99,RESUMO!C5,'Plan. 6'!$H$6:$H$99)</f>
        <v>0</v>
      </c>
      <c r="D12" s="141">
        <f ca="1">SUMIF('Plan. 6'!$B$6:$H$99,RESUMO!D5,'Plan. 6'!$H$6:$H$99)</f>
        <v>0</v>
      </c>
      <c r="E12" s="141">
        <f ca="1">SUMIF('Plan. 6'!$B$6:$H$99,RESUMO!E5,'Plan. 6'!$H$6:$H$99)</f>
        <v>0</v>
      </c>
      <c r="F12" s="141">
        <f ca="1">SUMIF('Plan. 6'!$B$6:$H$99,RESUMO!F5,'Plan. 6'!$H$6:$H$99)</f>
        <v>0</v>
      </c>
      <c r="G12" s="127">
        <f t="shared" ca="1" si="1"/>
        <v>0</v>
      </c>
      <c r="H12" s="142"/>
      <c r="J12" s="47"/>
      <c r="K12" s="140"/>
    </row>
    <row r="13" spans="1:12" ht="16.5" customHeight="1" x14ac:dyDescent="0.3">
      <c r="A13" s="8" t="s">
        <v>4</v>
      </c>
      <c r="B13" s="141">
        <f>'Plan. 1'!C14*100</f>
        <v>0</v>
      </c>
      <c r="C13" s="141">
        <f>'Plan. 1'!D14*100</f>
        <v>0</v>
      </c>
      <c r="D13" s="141">
        <f>'Plan. 1'!E14*100</f>
        <v>0</v>
      </c>
      <c r="E13" s="141">
        <f>'Plan. 1'!F14*100</f>
        <v>0</v>
      </c>
      <c r="F13" s="141">
        <f>'Plan. 1'!G14*100</f>
        <v>0</v>
      </c>
      <c r="G13" s="143">
        <f t="shared" si="1"/>
        <v>0</v>
      </c>
      <c r="H13" s="142"/>
    </row>
    <row r="14" spans="1:12" ht="15.6" x14ac:dyDescent="0.3">
      <c r="A14" s="144" t="s">
        <v>274</v>
      </c>
      <c r="B14" s="145">
        <f ca="1">SUM(B11:B13)</f>
        <v>0</v>
      </c>
      <c r="C14" s="145">
        <f ca="1">SUM(C11:C13)</f>
        <v>0</v>
      </c>
      <c r="D14" s="145">
        <f ca="1">SUM(D11:D13)</f>
        <v>0</v>
      </c>
      <c r="E14" s="145">
        <f ca="1">SUM(E11:E13)</f>
        <v>0</v>
      </c>
      <c r="F14" s="145">
        <f ca="1">SUM(F11:F13)</f>
        <v>0</v>
      </c>
      <c r="G14" s="146">
        <f t="shared" ca="1" si="1"/>
        <v>0</v>
      </c>
      <c r="H14" s="142"/>
    </row>
    <row r="15" spans="1:12" ht="40.950000000000003" customHeight="1" x14ac:dyDescent="0.3">
      <c r="A15" s="261" t="s">
        <v>363</v>
      </c>
      <c r="B15" s="141">
        <f ca="1">IF($H$15="Custo Operacional 15%", ((B7+B8+B9+B11+B12+B13)/$B$18)-(B7+B8+B9+B11+B12+B13),IF($H$15="Custo Operacional 12,5% (BNDES)",((B7+B8+B9+B11+B12+B13)/$C$18)-(B7+B8+B9+B11+B12+B13),"Escolher uma opção"))</f>
        <v>0</v>
      </c>
      <c r="C15" s="141">
        <f ca="1">IF($H$15="Custo Operacional 15%", ((C7+C8+C9+C11+C12+C13)/$B$18)-(C7+C8+C9+C11+C12+C13),IF($H$15="Custo Operacional 12,5% (BNDES)",((C7+C8+C9+C11+C12+C13)/$C$18)-(C7+C8+C9+C11+C12+C13),"Escolher uma opção"))</f>
        <v>0</v>
      </c>
      <c r="D15" s="141">
        <f ca="1">IF($H$15="Custo Operacional 15%", ((D7+D8+D9+D11+D12+D13)/$B$18)-(D7+D8+D9+D11+D12+D13),IF($H$15="Custo Operacional 12,5% (BNDES)",((D7+D8+D9+D11+D12+D13)/$C$18)-(D7+D8+D9+D11+D12+D13),"Escolher uma opção"))</f>
        <v>0</v>
      </c>
      <c r="E15" s="141">
        <f ca="1">IF($H$15="Custo Operacional 15%", ((E7+E8+E9+E11+E12+E13)/$B$18)-(E7+E8+E9+E11+E12+E13),IF($H$15="Custo Operacional 12,5% (BNDES)",((E7+E8+E9+E11+E12+E13)/$C$18)-(E7+E8+E9+E11+E12+E13),"Escolher uma opção"))</f>
        <v>0</v>
      </c>
      <c r="F15" s="141">
        <f ca="1">IF($H$15="Custo Operacional 15%", ((F7+F8+F9+F11+F12+F13)/$B$18)-(F7+F8+F9+F11+F12+F13),IF($H$15="Custo Operacional 12,5% (BNDES)",((F7+F8+F9+F11+F12+F13)/$C$18)-(F7+F8+F9+F11+F12+F13),"Escolher uma opção"))</f>
        <v>0</v>
      </c>
      <c r="G15" s="141">
        <f ca="1">SUM(B15:F15)</f>
        <v>0</v>
      </c>
      <c r="H15" s="318" t="s">
        <v>365</v>
      </c>
      <c r="I15" s="318"/>
      <c r="K15" s="147"/>
    </row>
    <row r="16" spans="1:12" ht="16.5" customHeight="1" thickBot="1" x14ac:dyDescent="0.35">
      <c r="A16" s="148" t="s">
        <v>248</v>
      </c>
      <c r="B16" s="149">
        <f t="shared" ref="B16:G16" ca="1" si="3">B10+B6</f>
        <v>0</v>
      </c>
      <c r="C16" s="149">
        <f t="shared" ca="1" si="3"/>
        <v>0</v>
      </c>
      <c r="D16" s="149">
        <f t="shared" ca="1" si="3"/>
        <v>0</v>
      </c>
      <c r="E16" s="149">
        <f t="shared" ca="1" si="3"/>
        <v>0</v>
      </c>
      <c r="F16" s="149">
        <f t="shared" ca="1" si="3"/>
        <v>0</v>
      </c>
      <c r="G16" s="149">
        <f t="shared" ca="1" si="3"/>
        <v>0</v>
      </c>
      <c r="H16" s="263">
        <v>1</v>
      </c>
      <c r="I16" s="262"/>
      <c r="J16" s="147"/>
      <c r="K16" s="147"/>
    </row>
    <row r="17" spans="1:12" ht="8.1" customHeight="1" thickTop="1" x14ac:dyDescent="0.3">
      <c r="H17" s="151"/>
      <c r="J17" s="147"/>
      <c r="K17" s="147"/>
    </row>
    <row r="18" spans="1:12" ht="4.2" hidden="1" customHeight="1" x14ac:dyDescent="0.3">
      <c r="A18" s="152" t="s">
        <v>273</v>
      </c>
      <c r="B18" s="153">
        <v>0.85</v>
      </c>
      <c r="C18" s="153">
        <v>0.875</v>
      </c>
      <c r="J18" s="154"/>
      <c r="K18" s="155"/>
    </row>
    <row r="19" spans="1:12" ht="16.5" customHeight="1" x14ac:dyDescent="0.3">
      <c r="A19" s="156" t="s">
        <v>212</v>
      </c>
      <c r="B19" s="157" t="s">
        <v>48</v>
      </c>
      <c r="C19" s="157" t="s">
        <v>49</v>
      </c>
      <c r="D19" s="157" t="s">
        <v>50</v>
      </c>
      <c r="E19" s="157" t="s">
        <v>184</v>
      </c>
      <c r="F19" s="157" t="s">
        <v>185</v>
      </c>
      <c r="G19" s="158" t="s">
        <v>7</v>
      </c>
      <c r="H19" s="159" t="s">
        <v>206</v>
      </c>
      <c r="J19" s="311"/>
      <c r="K19" s="311"/>
    </row>
    <row r="20" spans="1:12" ht="16.5" customHeight="1" x14ac:dyDescent="0.3">
      <c r="A20" s="160" t="s">
        <v>205</v>
      </c>
      <c r="B20" s="161">
        <f ca="1">B10</f>
        <v>0</v>
      </c>
      <c r="C20" s="161">
        <f ca="1">C10</f>
        <v>0</v>
      </c>
      <c r="D20" s="161">
        <f ca="1">D10</f>
        <v>0</v>
      </c>
      <c r="E20" s="161">
        <f ca="1">E10</f>
        <v>0</v>
      </c>
      <c r="F20" s="161">
        <f ca="1">F10</f>
        <v>0</v>
      </c>
      <c r="G20" s="162">
        <f ca="1">SUM(B20:F20)</f>
        <v>0</v>
      </c>
      <c r="H20" s="163">
        <f ca="1">SUM(H21:H23)</f>
        <v>0</v>
      </c>
      <c r="J20" s="311"/>
      <c r="K20" s="311"/>
    </row>
    <row r="21" spans="1:12" ht="16.5" customHeight="1" x14ac:dyDescent="0.3">
      <c r="A21" s="15" t="str">
        <f>IF('Plan. 1'!L8=0,"",'Plan. 1'!L8)</f>
        <v/>
      </c>
      <c r="B21" s="250"/>
      <c r="C21" s="250"/>
      <c r="D21" s="250"/>
      <c r="E21" s="250"/>
      <c r="F21" s="250"/>
      <c r="G21" s="164">
        <f>SUM(B21:F21)</f>
        <v>0</v>
      </c>
      <c r="H21" s="165">
        <f ca="1">IF(G16=0,0,G21/G16)</f>
        <v>0</v>
      </c>
      <c r="J21" s="311"/>
      <c r="K21" s="311"/>
      <c r="L21" s="43"/>
    </row>
    <row r="22" spans="1:12" ht="16.5" customHeight="1" x14ac:dyDescent="0.3">
      <c r="A22" s="15" t="s">
        <v>6</v>
      </c>
      <c r="B22" s="250"/>
      <c r="C22" s="250"/>
      <c r="D22" s="250"/>
      <c r="E22" s="250"/>
      <c r="F22" s="250"/>
      <c r="G22" s="164">
        <f>SUM(B22:F22)</f>
        <v>0</v>
      </c>
      <c r="H22" s="165">
        <f ca="1">IF(G16=0,0,G22/G16)</f>
        <v>0</v>
      </c>
      <c r="J22" s="311"/>
      <c r="K22" s="311"/>
      <c r="L22" s="43"/>
    </row>
    <row r="23" spans="1:12" ht="16.5" customHeight="1" x14ac:dyDescent="0.3">
      <c r="A23" s="44" t="s">
        <v>0</v>
      </c>
      <c r="B23" s="259">
        <f ca="1">B16*0.5</f>
        <v>0</v>
      </c>
      <c r="C23" s="259">
        <f t="shared" ref="C23:F23" ca="1" si="4">C16*0.5</f>
        <v>0</v>
      </c>
      <c r="D23" s="259">
        <f t="shared" ca="1" si="4"/>
        <v>0</v>
      </c>
      <c r="E23" s="259">
        <f t="shared" ca="1" si="4"/>
        <v>0</v>
      </c>
      <c r="F23" s="259">
        <f t="shared" ca="1" si="4"/>
        <v>0</v>
      </c>
      <c r="G23" s="166">
        <f t="shared" ref="G23" ca="1" si="5">SUM(B23:F23)</f>
        <v>0</v>
      </c>
      <c r="H23" s="167">
        <f ca="1">IF(G16=0,0,G23/G16)</f>
        <v>0</v>
      </c>
      <c r="J23" s="311"/>
      <c r="K23" s="311"/>
    </row>
    <row r="24" spans="1:12" ht="16.5" customHeight="1" x14ac:dyDescent="0.3">
      <c r="A24" s="168" t="s">
        <v>277</v>
      </c>
      <c r="B24" s="169">
        <f ca="1">B20-B21-B22-B23</f>
        <v>0</v>
      </c>
      <c r="C24" s="169">
        <f t="shared" ref="C24:G24" ca="1" si="6">C20-C21-C22-C23</f>
        <v>0</v>
      </c>
      <c r="D24" s="169">
        <f t="shared" ca="1" si="6"/>
        <v>0</v>
      </c>
      <c r="E24" s="169">
        <f t="shared" ca="1" si="6"/>
        <v>0</v>
      </c>
      <c r="F24" s="169">
        <f t="shared" ca="1" si="6"/>
        <v>0</v>
      </c>
      <c r="G24" s="169">
        <f t="shared" ca="1" si="6"/>
        <v>0</v>
      </c>
      <c r="H24" s="170"/>
      <c r="J24" s="147"/>
      <c r="K24" s="155">
        <f>G26/2</f>
        <v>0</v>
      </c>
    </row>
    <row r="25" spans="1:12" ht="16.5" customHeight="1" x14ac:dyDescent="0.3">
      <c r="J25" s="147"/>
      <c r="K25" s="147"/>
    </row>
    <row r="26" spans="1:12" ht="16.5" customHeight="1" thickBot="1" x14ac:dyDescent="0.35">
      <c r="A26" s="171" t="s">
        <v>207</v>
      </c>
      <c r="B26" s="172" t="str">
        <f>A21</f>
        <v/>
      </c>
      <c r="C26" s="172" t="str">
        <f>A23</f>
        <v>Embrapii</v>
      </c>
      <c r="D26" s="172" t="str">
        <f>A22</f>
        <v>SEBRAE</v>
      </c>
      <c r="E26" s="172" t="s">
        <v>241</v>
      </c>
      <c r="F26" s="172" t="s">
        <v>1</v>
      </c>
      <c r="H26" s="8"/>
      <c r="J26" s="155" t="s">
        <v>275</v>
      </c>
      <c r="K26" s="155">
        <f>K12-K23-K11</f>
        <v>0</v>
      </c>
    </row>
    <row r="27" spans="1:12" ht="16.5" customHeight="1" thickBot="1" x14ac:dyDescent="0.35">
      <c r="A27" s="173" t="s">
        <v>242</v>
      </c>
      <c r="B27" s="174">
        <f>G21</f>
        <v>0</v>
      </c>
      <c r="C27" s="174">
        <f ca="1">G23</f>
        <v>0</v>
      </c>
      <c r="D27" s="174">
        <f>G22</f>
        <v>0</v>
      </c>
      <c r="E27" s="174">
        <f ca="1">G6</f>
        <v>0</v>
      </c>
      <c r="F27" s="174">
        <f ca="1">SUM(B27:E27)</f>
        <v>0</v>
      </c>
      <c r="H27" s="8"/>
      <c r="J27" s="147"/>
      <c r="K27" s="155"/>
    </row>
    <row r="28" spans="1:12" ht="16.5" customHeight="1" x14ac:dyDescent="0.3">
      <c r="A28" s="175" t="s">
        <v>243</v>
      </c>
      <c r="B28" s="176" t="str">
        <f>IF(B27=0,"",B27/$F$27)</f>
        <v/>
      </c>
      <c r="C28" s="176" t="str">
        <f t="shared" ref="C28:F28" ca="1" si="7">IF(C27=0,"",C27/$F$27)</f>
        <v/>
      </c>
      <c r="D28" s="176" t="str">
        <f t="shared" si="7"/>
        <v/>
      </c>
      <c r="E28" s="176" t="str">
        <f t="shared" ca="1" si="7"/>
        <v/>
      </c>
      <c r="F28" s="177" t="str">
        <f t="shared" ca="1" si="7"/>
        <v/>
      </c>
    </row>
    <row r="29" spans="1:12" ht="16.5" customHeight="1" thickBot="1" x14ac:dyDescent="0.35"/>
    <row r="30" spans="1:12" ht="16.5" customHeight="1" x14ac:dyDescent="0.3">
      <c r="A30" s="178" t="str">
        <f>B26</f>
        <v/>
      </c>
      <c r="B30" s="179">
        <f>B27</f>
        <v>0</v>
      </c>
      <c r="C30" s="180" t="str">
        <f>IF(B32=0,"",B30/B32)</f>
        <v/>
      </c>
    </row>
    <row r="31" spans="1:12" ht="16.5" customHeight="1" x14ac:dyDescent="0.3">
      <c r="A31" s="181" t="str">
        <f>D26</f>
        <v>SEBRAE</v>
      </c>
      <c r="B31" s="182">
        <f>D27</f>
        <v>0</v>
      </c>
      <c r="C31" s="183" t="str">
        <f>IF($B$32=0,"",B31/$B$32)</f>
        <v/>
      </c>
      <c r="D31" s="319" t="str">
        <f>IF(C31="","",IF(C31&gt;70%,"Erro, SEBRAE não pode ser maior que 70%, corrigir imediatamente na linha 22","Porcentagem SEBRAE correta. Máximo 70%"))</f>
        <v/>
      </c>
      <c r="E31" s="320"/>
      <c r="F31" s="320"/>
      <c r="G31" s="320"/>
      <c r="H31" s="320"/>
    </row>
    <row r="32" spans="1:12" ht="16.5" customHeight="1" thickBot="1" x14ac:dyDescent="0.35">
      <c r="A32" s="184" t="s">
        <v>279</v>
      </c>
      <c r="B32" s="185">
        <f>SUM(B30:B31)</f>
        <v>0</v>
      </c>
      <c r="C32" s="186" t="str">
        <f>IF($B$32=0,"",B32/$B$32)</f>
        <v/>
      </c>
      <c r="D32" s="321" t="str">
        <f>IF(C31="","",IF(B31&gt;150000,"Erro, SEBRAE não pode ter valor maior que R$150.000,00, corrigir imediatamente na linha 22","Valor SEBRAE correto, valor menor ou igual a R$150.000,00"))</f>
        <v/>
      </c>
      <c r="E32" s="322"/>
      <c r="F32" s="322"/>
      <c r="G32" s="322"/>
      <c r="H32" s="322"/>
    </row>
    <row r="34" spans="1:8" s="46" customFormat="1" ht="16.5" customHeight="1" thickBot="1" x14ac:dyDescent="0.35">
      <c r="A34" s="187" t="s">
        <v>280</v>
      </c>
      <c r="B34" s="188" t="s">
        <v>48</v>
      </c>
      <c r="C34" s="188" t="s">
        <v>49</v>
      </c>
      <c r="D34" s="188" t="s">
        <v>50</v>
      </c>
      <c r="E34" s="188" t="s">
        <v>184</v>
      </c>
      <c r="F34" s="188" t="s">
        <v>185</v>
      </c>
      <c r="G34" s="189" t="s">
        <v>7</v>
      </c>
      <c r="H34" s="190"/>
    </row>
    <row r="35" spans="1:8" ht="16.5" customHeight="1" x14ac:dyDescent="0.3">
      <c r="A35" s="191" t="s">
        <v>204</v>
      </c>
      <c r="B35" s="192">
        <f ca="1">B10*0.1</f>
        <v>0</v>
      </c>
      <c r="C35" s="192">
        <f ca="1">C10*0.1</f>
        <v>0</v>
      </c>
      <c r="D35" s="192">
        <f ca="1">D10*0.1</f>
        <v>0</v>
      </c>
      <c r="E35" s="192">
        <f ca="1">E10*0.1</f>
        <v>0</v>
      </c>
      <c r="F35" s="192">
        <f ca="1">F10*0.1</f>
        <v>0</v>
      </c>
      <c r="G35" s="193">
        <f ca="1">SUM(B35:F35)</f>
        <v>0</v>
      </c>
    </row>
    <row r="36" spans="1:8" ht="16.5" customHeight="1" x14ac:dyDescent="0.3">
      <c r="A36" s="191" t="s">
        <v>278</v>
      </c>
      <c r="B36" s="194">
        <f ca="1">B15-B35</f>
        <v>0</v>
      </c>
      <c r="C36" s="194">
        <f ca="1">C15-C35</f>
        <v>0</v>
      </c>
      <c r="D36" s="194">
        <f ca="1">D15-D35</f>
        <v>0</v>
      </c>
      <c r="E36" s="194">
        <f ca="1">E15-E35</f>
        <v>0</v>
      </c>
      <c r="F36" s="194">
        <f ca="1">F15-F35</f>
        <v>0</v>
      </c>
      <c r="G36" s="193">
        <f t="shared" ref="G36" ca="1" si="8">SUM(B36:F36)</f>
        <v>0</v>
      </c>
    </row>
    <row r="37" spans="1:8" ht="16.5" customHeight="1" thickBot="1" x14ac:dyDescent="0.35">
      <c r="A37" s="187" t="str">
        <f>IF($H$15="Custo Operacional 15%", "Custo Operacional (15%)",IF($H$15="Custo Operacional 12,5% (BNDES)","Custo Operacional (12,5%)","Escolher uma opção em H15"))</f>
        <v>Custo Operacional (15%)</v>
      </c>
      <c r="B37" s="195">
        <f t="shared" ref="B37:G37" ca="1" si="9">SUM(B35:B36)</f>
        <v>0</v>
      </c>
      <c r="C37" s="195">
        <f t="shared" ca="1" si="9"/>
        <v>0</v>
      </c>
      <c r="D37" s="195">
        <f t="shared" ca="1" si="9"/>
        <v>0</v>
      </c>
      <c r="E37" s="195">
        <f t="shared" ca="1" si="9"/>
        <v>0</v>
      </c>
      <c r="F37" s="195">
        <f t="shared" ca="1" si="9"/>
        <v>0</v>
      </c>
      <c r="G37" s="195">
        <f t="shared" ca="1" si="9"/>
        <v>0</v>
      </c>
      <c r="H37" s="260">
        <f ca="1">IF(G37=0,0,G37/G16)</f>
        <v>0</v>
      </c>
    </row>
    <row r="39" spans="1:8" ht="16.5" customHeight="1" thickBot="1" x14ac:dyDescent="0.35"/>
    <row r="40" spans="1:8" ht="15" thickTop="1" x14ac:dyDescent="0.3">
      <c r="A40" s="315" t="s">
        <v>364</v>
      </c>
      <c r="B40" s="316"/>
      <c r="C40" s="316"/>
      <c r="D40" s="316"/>
      <c r="E40" s="316"/>
      <c r="F40" s="317"/>
      <c r="G40" s="8"/>
      <c r="H40" s="196"/>
    </row>
    <row r="41" spans="1:8" ht="14.4" x14ac:dyDescent="0.3">
      <c r="A41" s="251"/>
      <c r="B41" s="257" t="s">
        <v>357</v>
      </c>
      <c r="C41" s="257" t="s">
        <v>358</v>
      </c>
      <c r="D41" s="257" t="s">
        <v>359</v>
      </c>
      <c r="E41" s="257" t="s">
        <v>360</v>
      </c>
      <c r="F41" s="258" t="s">
        <v>361</v>
      </c>
      <c r="G41" s="8"/>
    </row>
    <row r="42" spans="1:8" ht="16.5" customHeight="1" x14ac:dyDescent="0.3">
      <c r="A42" s="251" t="s">
        <v>356</v>
      </c>
      <c r="B42" s="252">
        <f ca="1">SUM(B35:B36)</f>
        <v>0</v>
      </c>
      <c r="C42" s="252">
        <f ca="1">SUM(C35:C36)</f>
        <v>0</v>
      </c>
      <c r="D42" s="252">
        <f ca="1">SUM(D35:D36)</f>
        <v>0</v>
      </c>
      <c r="E42" s="252">
        <f ca="1">SUM(E35:E36)</f>
        <v>0</v>
      </c>
      <c r="F42" s="253">
        <f ca="1">SUM(F35:F36)</f>
        <v>0</v>
      </c>
      <c r="G42" s="8"/>
    </row>
    <row r="43" spans="1:8" ht="14.4" x14ac:dyDescent="0.3">
      <c r="A43" s="251" t="str">
        <f>CONCATENATE("Aporte ",IF('Plan. 1'!L8=0,"",'Plan. 1'!L8), " + ", A22, "=")</f>
        <v>Aporte  + SEBRAE=</v>
      </c>
      <c r="B43" s="252">
        <f>SUM(B21:B22)</f>
        <v>0</v>
      </c>
      <c r="C43" s="252">
        <f>SUM(C21:C22)</f>
        <v>0</v>
      </c>
      <c r="D43" s="252">
        <f>SUM(D21:D22)</f>
        <v>0</v>
      </c>
      <c r="E43" s="252">
        <f>SUM(E21:E22)</f>
        <v>0</v>
      </c>
      <c r="F43" s="253">
        <f>SUM(F21:F22)</f>
        <v>0</v>
      </c>
    </row>
    <row r="44" spans="1:8" ht="43.8" thickBot="1" x14ac:dyDescent="0.35">
      <c r="A44" s="254" t="str">
        <f>CONCATENATE("O aporte ",IF('Plan. 1'!L8=0,"",'Plan. 1'!L8), " + ", A22, " é suficiente para pagar DOA + Custo Operacional Líquido?")</f>
        <v>O aporte  + SEBRAE é suficiente para pagar DOA + Custo Operacional Líquido?</v>
      </c>
      <c r="B44" s="255" t="str">
        <f ca="1">IF(OR(B42=0,B43=0),"",IF(B43&gt;=B42,"Aporte suficiente para cobrir DOA + Custo Operacional Líquido na ME1","Aporte NÃO é suficiente para cobrir DOA + Custo Operacional Líquido na ME1"))</f>
        <v/>
      </c>
      <c r="C44" s="255" t="str">
        <f ca="1">IF(OR(C42=0,C43=0),"",IF(C43&gt;=C42,"Aporte suficiente para cobrir DOA + Custo Operacional Líquido na ME2","Aporte NÃO é suficiente para cobrir DOA + Custo Operacional Líquido na ME2"))</f>
        <v/>
      </c>
      <c r="D44" s="255" t="str">
        <f ca="1">IF(OR(D42=0,D43=0),"",IF(D43&gt;=D42,"Aporte suficiente para cobrir DOA + Custo Operacional Líquido na ME3","Aporte NÃO é suficiente para cobrir DOA + Custo Operacional Líquido na ME3"))</f>
        <v/>
      </c>
      <c r="E44" s="255" t="str">
        <f ca="1">IF(OR(E42=0,E43=0),"",IF(E43&gt;=E42,"Aporte suficiente para cobrir DOA + Custo Operacional Líquido na ME4","Aporte NÃO é suficiente para cobrir DOA + Custo Operacional Líquido na ME4"))</f>
        <v/>
      </c>
      <c r="F44" s="256" t="str">
        <f ca="1">IF(OR(F42=0,F43=0),"",IF(F43&gt;=F42,"Aporte suficiente para cobrir DOA + Custo Operacional Líquido na ME5","Aporte NÃO é suficiente para cobrir DOA + Custo Operacional Líquido na ME5"))</f>
        <v/>
      </c>
    </row>
    <row r="45" spans="1:8" ht="16.5" customHeight="1" thickTop="1" x14ac:dyDescent="0.3"/>
  </sheetData>
  <sheetProtection algorithmName="SHA-512" hashValue="AZqTQMppKpr6xKFAJWiCaZ6rpEUh1XjDo7+D6woUi5VkhsUNNkta0QO+njZR0pBW5SASv5XE9c1N1qYx/TFMhA==" saltValue="kYFl5lKvgYcQf6VqTehAAw==" spinCount="100000" sheet="1" objects="1" scenarios="1"/>
  <mergeCells count="7">
    <mergeCell ref="J19:K23"/>
    <mergeCell ref="A4:H4"/>
    <mergeCell ref="J5:L6"/>
    <mergeCell ref="A40:F40"/>
    <mergeCell ref="H15:I15"/>
    <mergeCell ref="D31:H31"/>
    <mergeCell ref="D32:H32"/>
  </mergeCells>
  <phoneticPr fontId="3" type="noConversion"/>
  <conditionalFormatting sqref="B31">
    <cfRule type="cellIs" dxfId="18" priority="4" operator="between">
      <formula>0</formula>
      <formula>150000</formula>
    </cfRule>
    <cfRule type="cellIs" dxfId="17" priority="5" operator="greaterThan">
      <formula>150000</formula>
    </cfRule>
  </conditionalFormatting>
  <conditionalFormatting sqref="B44">
    <cfRule type="cellIs" dxfId="16" priority="14" operator="equal">
      <formula>"Aporte suficiente para cobrir DOA + Custo Operacional Líquido na ME1"</formula>
    </cfRule>
    <cfRule type="containsText" dxfId="15" priority="19" operator="containsText" text="Aporte NÃO é suficiente para cobrir DOA + Custo Operacional Líquido na ME1">
      <formula>NOT(ISERROR(SEARCH("Aporte NÃO é suficiente para cobrir DOA + Custo Operacional Líquido na ME1",B44)))</formula>
    </cfRule>
  </conditionalFormatting>
  <conditionalFormatting sqref="C31">
    <cfRule type="cellIs" dxfId="14" priority="2" operator="between">
      <formula>0%</formula>
      <formula>70%</formula>
    </cfRule>
    <cfRule type="cellIs" dxfId="13" priority="3" operator="greaterThan">
      <formula>0.7</formula>
    </cfRule>
  </conditionalFormatting>
  <conditionalFormatting sqref="C44">
    <cfRule type="containsText" dxfId="12" priority="13" operator="containsText" text="Aporte suficiente para cobrir DOA + Custo Operacional Líquido na ME2">
      <formula>NOT(ISERROR(SEARCH("Aporte suficiente para cobrir DOA + Custo Operacional Líquido na ME2",C44)))</formula>
    </cfRule>
    <cfRule type="containsText" dxfId="11" priority="18" operator="containsText" text="Aporte NÃO é suficiente para cobrir DOA + Custo Operacional Líquido na ME2">
      <formula>NOT(ISERROR(SEARCH("Aporte NÃO é suficiente para cobrir DOA + Custo Operacional Líquido na ME2",C44)))</formula>
    </cfRule>
  </conditionalFormatting>
  <conditionalFormatting sqref="D31">
    <cfRule type="containsText" dxfId="10" priority="8" operator="containsText" text="Erro, SEBRAE não pode ser maior que 70%, corrigir imediatamente">
      <formula>NOT(ISERROR(SEARCH("Erro, SEBRAE não pode ser maior que 70%, corrigir imediatamente",D31)))</formula>
    </cfRule>
    <cfRule type="containsText" dxfId="9" priority="9" operator="containsText" text="Porcentagem SEBRAE correta. Máximo 70%">
      <formula>NOT(ISERROR(SEARCH("Porcentagem SEBRAE correta. Máximo 70%",D31)))</formula>
    </cfRule>
  </conditionalFormatting>
  <conditionalFormatting sqref="D32">
    <cfRule type="containsText" dxfId="8" priority="6" operator="containsText" text="Valor SEBRAE correto, valor menor ou igual a R$150.000,00">
      <formula>NOT(ISERROR(SEARCH("Valor SEBRAE correto, valor menor ou igual a R$150.000,00",D32)))</formula>
    </cfRule>
    <cfRule type="containsText" dxfId="7" priority="7" operator="containsText" text="Erro, SEBRAE não pode ter valor maior que R$150.000,00, corrigir imediatamente na linha 22">
      <formula>NOT(ISERROR(SEARCH("Erro, SEBRAE não pode ter valor maior que R$150.000,00, corrigir imediatamente na linha 22",D32)))</formula>
    </cfRule>
  </conditionalFormatting>
  <conditionalFormatting sqref="D44">
    <cfRule type="containsText" dxfId="6" priority="12" operator="containsText" text="Aporte suficiente para cobrir DOA + Custo Operacional Líquido na ME3">
      <formula>NOT(ISERROR(SEARCH("Aporte suficiente para cobrir DOA + Custo Operacional Líquido na ME3",D44)))</formula>
    </cfRule>
    <cfRule type="cellIs" dxfId="5" priority="17" operator="equal">
      <formula>"Aporte NÃO é suficiente para cobrir DOA + Custo Operacional Líquido na ME3"</formula>
    </cfRule>
  </conditionalFormatting>
  <conditionalFormatting sqref="E44">
    <cfRule type="containsText" dxfId="4" priority="11" operator="containsText" text="Aporte suficiente para cobrir DOA + Custo Operacional Líquido na ME4">
      <formula>NOT(ISERROR(SEARCH("Aporte suficiente para cobrir DOA + Custo Operacional Líquido na ME4",E44)))</formula>
    </cfRule>
    <cfRule type="containsText" dxfId="3" priority="16" operator="containsText" text="Aporte NÃO é suficiente para cobrir DOA + Custo Operacional Líquido na ME4">
      <formula>NOT(ISERROR(SEARCH("Aporte NÃO é suficiente para cobrir DOA + Custo Operacional Líquido na ME4",E44)))</formula>
    </cfRule>
  </conditionalFormatting>
  <conditionalFormatting sqref="F44">
    <cfRule type="containsText" dxfId="2" priority="10" operator="containsText" text="Aporte suficiente para cobrir DOA + Custo Operacional Líquido na ME5">
      <formula>NOT(ISERROR(SEARCH("Aporte suficiente para cobrir DOA + Custo Operacional Líquido na ME5",F44)))</formula>
    </cfRule>
    <cfRule type="containsText" dxfId="1" priority="15" operator="containsText" text="Aporte NÃO é suficiente para cobrir DOA + Custo Operacional Líquido na ME5">
      <formula>NOT(ISERROR(SEARCH("Aporte NÃO é suficiente para cobrir DOA + Custo Operacional Líquido na ME5",F44)))</formula>
    </cfRule>
  </conditionalFormatting>
  <conditionalFormatting sqref="G22">
    <cfRule type="cellIs" dxfId="0" priority="1" operator="greaterThan">
      <formula>150000</formula>
    </cfRule>
  </conditionalFormatting>
  <dataValidations count="1">
    <dataValidation type="list" allowBlank="1" showInputMessage="1" showErrorMessage="1" sqref="H15" xr:uid="{4822DBDD-A82A-4A45-8DC6-006A8DC073D8}">
      <mc:AlternateContent xmlns:x12ac="http://schemas.microsoft.com/office/spreadsheetml/2011/1/ac" xmlns:mc="http://schemas.openxmlformats.org/markup-compatibility/2006">
        <mc:Choice Requires="x12ac">
          <x12ac:list>Escolha uma opção, , Custo Operacional 15%," Custo Operacional 12,5% (BNDES)"</x12ac:list>
        </mc:Choice>
        <mc:Fallback>
          <formula1>"Escolha uma opção, , Custo Operacional 15%, Custo Operacional 12,5% (BNDES)"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3E7F-DA6C-4B5D-9BC4-89E0F5477FFF}">
  <dimension ref="A3:R55"/>
  <sheetViews>
    <sheetView topLeftCell="H1" workbookViewId="0">
      <selection activeCell="P15" sqref="P15"/>
    </sheetView>
  </sheetViews>
  <sheetFormatPr defaultRowHeight="14.4" x14ac:dyDescent="0.3"/>
  <cols>
    <col min="1" max="1" width="68.5546875" bestFit="1" customWidth="1"/>
    <col min="2" max="2" width="2.44140625" customWidth="1"/>
    <col min="3" max="3" width="31.5546875" style="24" bestFit="1" customWidth="1"/>
    <col min="4" max="4" width="12.33203125" style="25" bestFit="1" customWidth="1"/>
    <col min="6" max="6" width="18.44140625" bestFit="1" customWidth="1"/>
    <col min="7" max="7" width="6.33203125" customWidth="1"/>
    <col min="8" max="8" width="37.33203125" bestFit="1" customWidth="1"/>
    <col min="10" max="10" width="28" bestFit="1" customWidth="1"/>
    <col min="11" max="11" width="12.33203125" bestFit="1" customWidth="1"/>
    <col min="12" max="12" width="11.5546875" style="7" customWidth="1"/>
    <col min="13" max="13" width="11.44140625" customWidth="1"/>
    <col min="15" max="15" width="5" bestFit="1" customWidth="1"/>
  </cols>
  <sheetData>
    <row r="3" spans="1:18" ht="15" thickBot="1" x14ac:dyDescent="0.35">
      <c r="A3" s="6" t="s">
        <v>43</v>
      </c>
      <c r="C3" s="323" t="s">
        <v>9</v>
      </c>
      <c r="D3" s="323"/>
      <c r="F3" s="2" t="s">
        <v>10</v>
      </c>
      <c r="H3" s="6" t="s">
        <v>11</v>
      </c>
      <c r="J3" s="6" t="s">
        <v>12</v>
      </c>
      <c r="K3" s="2" t="s">
        <v>36</v>
      </c>
      <c r="L3" s="2" t="s">
        <v>37</v>
      </c>
      <c r="M3" s="6" t="s">
        <v>38</v>
      </c>
      <c r="O3" s="6" t="s">
        <v>183</v>
      </c>
      <c r="P3" s="2" t="s">
        <v>189</v>
      </c>
    </row>
    <row r="4" spans="1:18" ht="15" thickBot="1" x14ac:dyDescent="0.35">
      <c r="A4" s="4" t="s">
        <v>44</v>
      </c>
      <c r="C4" s="20" t="s">
        <v>104</v>
      </c>
      <c r="D4" s="21" t="s">
        <v>7</v>
      </c>
      <c r="F4" s="4"/>
      <c r="H4" s="4" t="s">
        <v>2</v>
      </c>
      <c r="J4" s="10" t="s">
        <v>13</v>
      </c>
      <c r="K4" s="11">
        <v>16591.91</v>
      </c>
      <c r="L4" s="12">
        <f>40*4</f>
        <v>160</v>
      </c>
      <c r="M4" s="11">
        <f>K4/L4</f>
        <v>103.6994375</v>
      </c>
      <c r="O4" s="4" t="s">
        <v>48</v>
      </c>
      <c r="P4" s="33">
        <v>1</v>
      </c>
      <c r="Q4" s="1"/>
      <c r="R4" s="1"/>
    </row>
    <row r="5" spans="1:18" ht="15" thickBot="1" x14ac:dyDescent="0.35">
      <c r="A5" s="4" t="s">
        <v>45</v>
      </c>
      <c r="C5" s="22" t="s">
        <v>60</v>
      </c>
      <c r="D5" s="23">
        <v>400</v>
      </c>
      <c r="F5" s="4" t="s">
        <v>5</v>
      </c>
      <c r="H5" s="4" t="s">
        <v>199</v>
      </c>
      <c r="J5" s="13" t="s">
        <v>14</v>
      </c>
      <c r="K5" s="14">
        <v>10097</v>
      </c>
      <c r="L5" s="12">
        <f t="shared" ref="L5:L26" si="0">40*4</f>
        <v>160</v>
      </c>
      <c r="M5" s="11">
        <f t="shared" ref="M5:M26" si="1">K5/L5</f>
        <v>63.106250000000003</v>
      </c>
      <c r="O5" s="4" t="s">
        <v>49</v>
      </c>
      <c r="P5" s="33">
        <v>2</v>
      </c>
      <c r="Q5" s="1"/>
      <c r="R5" s="1"/>
    </row>
    <row r="6" spans="1:18" ht="15" thickBot="1" x14ac:dyDescent="0.35">
      <c r="A6" s="4" t="s">
        <v>46</v>
      </c>
      <c r="C6" s="22" t="s">
        <v>83</v>
      </c>
      <c r="D6" s="23">
        <v>2340</v>
      </c>
      <c r="F6" s="4" t="s">
        <v>115</v>
      </c>
      <c r="H6" s="4" t="s">
        <v>113</v>
      </c>
      <c r="J6" s="13" t="s">
        <v>15</v>
      </c>
      <c r="K6" s="14">
        <v>18663.64</v>
      </c>
      <c r="L6" s="12">
        <f t="shared" si="0"/>
        <v>160</v>
      </c>
      <c r="M6" s="11">
        <f t="shared" si="1"/>
        <v>116.64775</v>
      </c>
      <c r="O6" s="4" t="s">
        <v>50</v>
      </c>
      <c r="P6" s="33">
        <v>3</v>
      </c>
      <c r="Q6" s="1"/>
      <c r="R6" s="1"/>
    </row>
    <row r="7" spans="1:18" ht="15" thickBot="1" x14ac:dyDescent="0.35">
      <c r="C7" s="22" t="s">
        <v>86</v>
      </c>
      <c r="D7" s="23">
        <v>2920</v>
      </c>
      <c r="F7" s="4" t="s">
        <v>6</v>
      </c>
      <c r="H7" s="4" t="s">
        <v>3</v>
      </c>
      <c r="J7" s="13" t="s">
        <v>16</v>
      </c>
      <c r="K7" s="14">
        <v>17255.59</v>
      </c>
      <c r="L7" s="12">
        <f t="shared" si="0"/>
        <v>160</v>
      </c>
      <c r="M7" s="11">
        <f t="shared" si="1"/>
        <v>107.8474375</v>
      </c>
      <c r="O7" s="4" t="s">
        <v>184</v>
      </c>
      <c r="P7" s="33">
        <v>4</v>
      </c>
      <c r="Q7" s="1"/>
      <c r="R7" s="1"/>
    </row>
    <row r="8" spans="1:18" ht="15" thickBot="1" x14ac:dyDescent="0.35">
      <c r="C8" s="22" t="s">
        <v>89</v>
      </c>
      <c r="D8" s="23">
        <v>3500</v>
      </c>
      <c r="F8" s="4" t="s">
        <v>51</v>
      </c>
      <c r="H8" s="4" t="s">
        <v>53</v>
      </c>
      <c r="J8" s="13" t="s">
        <v>17</v>
      </c>
      <c r="K8" s="14">
        <v>17945.810000000001</v>
      </c>
      <c r="L8" s="12">
        <f t="shared" si="0"/>
        <v>160</v>
      </c>
      <c r="M8" s="11">
        <f t="shared" si="1"/>
        <v>112.16131250000001</v>
      </c>
      <c r="O8" s="4" t="s">
        <v>185</v>
      </c>
      <c r="P8" s="33">
        <v>5</v>
      </c>
      <c r="Q8" s="1"/>
      <c r="R8" s="1"/>
    </row>
    <row r="9" spans="1:18" ht="15" thickBot="1" x14ac:dyDescent="0.35">
      <c r="C9" s="22" t="s">
        <v>84</v>
      </c>
      <c r="D9" s="23">
        <v>2000</v>
      </c>
      <c r="F9" s="4"/>
      <c r="H9" s="4" t="s">
        <v>54</v>
      </c>
      <c r="J9" s="13" t="s">
        <v>18</v>
      </c>
      <c r="K9" s="14">
        <v>12763.01</v>
      </c>
      <c r="L9" s="12">
        <f t="shared" si="0"/>
        <v>160</v>
      </c>
      <c r="M9" s="11">
        <f t="shared" si="1"/>
        <v>79.768812499999996</v>
      </c>
      <c r="O9" s="4" t="s">
        <v>257</v>
      </c>
      <c r="P9" s="33">
        <v>6</v>
      </c>
      <c r="Q9" s="1"/>
      <c r="R9" s="1"/>
    </row>
    <row r="10" spans="1:18" ht="15" thickBot="1" x14ac:dyDescent="0.35">
      <c r="C10" s="22" t="s">
        <v>87</v>
      </c>
      <c r="D10" s="23">
        <v>2500</v>
      </c>
      <c r="F10" s="4"/>
      <c r="H10" s="4" t="s">
        <v>55</v>
      </c>
      <c r="J10" s="13" t="s">
        <v>19</v>
      </c>
      <c r="K10" s="14">
        <v>27288.13</v>
      </c>
      <c r="L10" s="12">
        <f t="shared" si="0"/>
        <v>160</v>
      </c>
      <c r="M10" s="11">
        <f t="shared" si="1"/>
        <v>170.55081250000001</v>
      </c>
      <c r="O10" s="1"/>
      <c r="P10" s="33">
        <v>7</v>
      </c>
      <c r="Q10" s="1"/>
      <c r="R10" s="1"/>
    </row>
    <row r="11" spans="1:18" ht="15" thickBot="1" x14ac:dyDescent="0.35">
      <c r="C11" s="22" t="s">
        <v>90</v>
      </c>
      <c r="D11" s="23">
        <v>3000</v>
      </c>
      <c r="F11" s="4"/>
      <c r="H11" s="4" t="s">
        <v>56</v>
      </c>
      <c r="J11" s="13" t="s">
        <v>20</v>
      </c>
      <c r="K11" s="14">
        <v>20530.009999999998</v>
      </c>
      <c r="L11" s="12">
        <f t="shared" si="0"/>
        <v>160</v>
      </c>
      <c r="M11" s="11">
        <f t="shared" si="1"/>
        <v>128.31256249999998</v>
      </c>
      <c r="O11" s="1"/>
      <c r="P11" s="33">
        <v>8</v>
      </c>
      <c r="Q11" s="1"/>
      <c r="R11" s="1"/>
    </row>
    <row r="12" spans="1:18" ht="15" thickBot="1" x14ac:dyDescent="0.35">
      <c r="C12" s="22" t="s">
        <v>85</v>
      </c>
      <c r="D12" s="23">
        <v>1670</v>
      </c>
      <c r="F12" s="4"/>
      <c r="H12" s="4" t="s">
        <v>57</v>
      </c>
      <c r="J12" s="13" t="s">
        <v>21</v>
      </c>
      <c r="K12" s="14">
        <v>12763.01</v>
      </c>
      <c r="L12" s="12">
        <f t="shared" si="0"/>
        <v>160</v>
      </c>
      <c r="M12" s="11">
        <f t="shared" si="1"/>
        <v>79.768812499999996</v>
      </c>
      <c r="O12" s="1"/>
      <c r="P12" s="33">
        <v>9</v>
      </c>
      <c r="Q12" s="1"/>
      <c r="R12" s="1"/>
    </row>
    <row r="13" spans="1:18" ht="15" thickBot="1" x14ac:dyDescent="0.35">
      <c r="C13" s="22" t="s">
        <v>88</v>
      </c>
      <c r="D13" s="23">
        <v>2090</v>
      </c>
      <c r="F13" s="4"/>
      <c r="H13" s="4" t="s">
        <v>58</v>
      </c>
      <c r="J13" s="13" t="s">
        <v>22</v>
      </c>
      <c r="K13" s="14">
        <v>13255.3</v>
      </c>
      <c r="L13" s="12">
        <f t="shared" si="0"/>
        <v>160</v>
      </c>
      <c r="M13" s="11">
        <f t="shared" si="1"/>
        <v>82.845624999999998</v>
      </c>
      <c r="O13" s="1"/>
      <c r="P13" s="33">
        <v>10</v>
      </c>
      <c r="Q13" s="1"/>
      <c r="R13" s="1"/>
    </row>
    <row r="14" spans="1:18" ht="15" thickBot="1" x14ac:dyDescent="0.35">
      <c r="C14" s="22" t="s">
        <v>91</v>
      </c>
      <c r="D14" s="23">
        <v>2500</v>
      </c>
      <c r="F14" s="4"/>
      <c r="H14" s="4" t="s">
        <v>59</v>
      </c>
      <c r="J14" s="13" t="s">
        <v>23</v>
      </c>
      <c r="K14" s="14">
        <v>4315.96</v>
      </c>
      <c r="L14" s="12">
        <f t="shared" si="0"/>
        <v>160</v>
      </c>
      <c r="M14" s="11">
        <f t="shared" si="1"/>
        <v>26.97475</v>
      </c>
      <c r="O14" s="1"/>
      <c r="P14" s="33">
        <v>11</v>
      </c>
      <c r="Q14" s="1"/>
      <c r="R14" s="1"/>
    </row>
    <row r="15" spans="1:18" ht="15" thickBot="1" x14ac:dyDescent="0.35">
      <c r="C15" s="22" t="s">
        <v>65</v>
      </c>
      <c r="D15" s="23">
        <v>1670</v>
      </c>
      <c r="F15" s="4"/>
      <c r="H15" s="4" t="s">
        <v>112</v>
      </c>
      <c r="J15" s="13" t="s">
        <v>24</v>
      </c>
      <c r="K15" s="14">
        <v>4861.6099999999997</v>
      </c>
      <c r="L15" s="12">
        <f t="shared" si="0"/>
        <v>160</v>
      </c>
      <c r="M15" s="11">
        <f t="shared" si="1"/>
        <v>30.385062499999997</v>
      </c>
      <c r="O15" s="1"/>
      <c r="P15" s="33">
        <v>12</v>
      </c>
      <c r="Q15" s="1"/>
      <c r="R15" s="1"/>
    </row>
    <row r="16" spans="1:18" ht="15" thickBot="1" x14ac:dyDescent="0.35">
      <c r="C16" s="22" t="s">
        <v>68</v>
      </c>
      <c r="D16" s="23">
        <v>2090</v>
      </c>
      <c r="F16" s="4"/>
      <c r="H16" s="4"/>
      <c r="J16" s="13" t="s">
        <v>25</v>
      </c>
      <c r="K16" s="14">
        <v>4679.12</v>
      </c>
      <c r="L16" s="12">
        <f t="shared" si="0"/>
        <v>160</v>
      </c>
      <c r="M16" s="11">
        <f t="shared" si="1"/>
        <v>29.244499999999999</v>
      </c>
      <c r="O16" s="1"/>
      <c r="P16" s="1"/>
      <c r="Q16" s="1"/>
      <c r="R16" s="1"/>
    </row>
    <row r="17" spans="3:18" ht="15" thickBot="1" x14ac:dyDescent="0.35">
      <c r="C17" s="22" t="s">
        <v>71</v>
      </c>
      <c r="D17" s="23">
        <v>2500</v>
      </c>
      <c r="F17" s="4"/>
      <c r="H17" s="4"/>
      <c r="J17" s="13" t="s">
        <v>26</v>
      </c>
      <c r="K17" s="14">
        <v>12272.12</v>
      </c>
      <c r="L17" s="12">
        <f t="shared" si="0"/>
        <v>160</v>
      </c>
      <c r="M17" s="11">
        <f t="shared" si="1"/>
        <v>76.700749999999999</v>
      </c>
      <c r="O17" s="1"/>
      <c r="P17" s="1"/>
      <c r="Q17" s="1"/>
      <c r="R17" s="1"/>
    </row>
    <row r="18" spans="3:18" ht="15" thickBot="1" x14ac:dyDescent="0.35">
      <c r="C18" s="22" t="s">
        <v>66</v>
      </c>
      <c r="D18" s="23">
        <v>1340</v>
      </c>
      <c r="F18" s="4"/>
      <c r="H18" s="4"/>
      <c r="J18" s="13" t="s">
        <v>27</v>
      </c>
      <c r="K18" s="14">
        <v>5051.21</v>
      </c>
      <c r="L18" s="12">
        <f t="shared" si="0"/>
        <v>160</v>
      </c>
      <c r="M18" s="11">
        <f t="shared" si="1"/>
        <v>31.570062499999999</v>
      </c>
      <c r="O18" s="1"/>
      <c r="P18" s="1"/>
      <c r="Q18" s="1"/>
      <c r="R18" s="1"/>
    </row>
    <row r="19" spans="3:18" ht="15" thickBot="1" x14ac:dyDescent="0.35">
      <c r="C19" s="22" t="s">
        <v>69</v>
      </c>
      <c r="D19" s="23">
        <v>1670</v>
      </c>
      <c r="F19" s="4"/>
      <c r="H19" s="4"/>
      <c r="J19" s="13" t="s">
        <v>28</v>
      </c>
      <c r="K19" s="14">
        <v>12763.01</v>
      </c>
      <c r="L19" s="12">
        <f t="shared" si="0"/>
        <v>160</v>
      </c>
      <c r="M19" s="11">
        <f t="shared" si="1"/>
        <v>79.768812499999996</v>
      </c>
      <c r="O19" s="1"/>
      <c r="P19" s="1"/>
      <c r="Q19" s="1"/>
      <c r="R19" s="1"/>
    </row>
    <row r="20" spans="3:18" ht="15" thickBot="1" x14ac:dyDescent="0.35">
      <c r="C20" s="22" t="s">
        <v>72</v>
      </c>
      <c r="D20" s="23">
        <v>2000</v>
      </c>
      <c r="F20" s="4"/>
      <c r="H20" s="4"/>
      <c r="J20" s="13" t="s">
        <v>29</v>
      </c>
      <c r="K20" s="14">
        <v>12763.01</v>
      </c>
      <c r="L20" s="12">
        <f t="shared" si="0"/>
        <v>160</v>
      </c>
      <c r="M20" s="11">
        <f t="shared" si="1"/>
        <v>79.768812499999996</v>
      </c>
      <c r="O20" s="1"/>
      <c r="P20" s="1"/>
      <c r="Q20" s="1"/>
      <c r="R20" s="1"/>
    </row>
    <row r="21" spans="3:18" ht="15" thickBot="1" x14ac:dyDescent="0.35">
      <c r="C21" s="22" t="s">
        <v>67</v>
      </c>
      <c r="D21" s="23">
        <v>1000</v>
      </c>
      <c r="F21" s="4"/>
      <c r="H21" s="4"/>
      <c r="J21" s="13" t="s">
        <v>30</v>
      </c>
      <c r="K21" s="14">
        <v>12272.12</v>
      </c>
      <c r="L21" s="12">
        <f t="shared" si="0"/>
        <v>160</v>
      </c>
      <c r="M21" s="11">
        <f t="shared" si="1"/>
        <v>76.700749999999999</v>
      </c>
      <c r="O21" s="1"/>
      <c r="P21" s="1"/>
      <c r="Q21" s="1"/>
      <c r="R21" s="1"/>
    </row>
    <row r="22" spans="3:18" ht="15" thickBot="1" x14ac:dyDescent="0.35">
      <c r="C22" s="22" t="s">
        <v>70</v>
      </c>
      <c r="D22" s="23">
        <v>1250</v>
      </c>
      <c r="H22" s="4"/>
      <c r="J22" s="19" t="s">
        <v>31</v>
      </c>
      <c r="K22" s="14">
        <v>18238.77</v>
      </c>
      <c r="L22" s="12">
        <f t="shared" si="0"/>
        <v>160</v>
      </c>
      <c r="M22" s="11">
        <f t="shared" si="1"/>
        <v>113.9923125</v>
      </c>
      <c r="O22" s="1"/>
      <c r="P22" s="1"/>
      <c r="Q22" s="1"/>
      <c r="R22" s="1"/>
    </row>
    <row r="23" spans="3:18" ht="15" thickBot="1" x14ac:dyDescent="0.35">
      <c r="C23" s="22" t="s">
        <v>73</v>
      </c>
      <c r="D23" s="23">
        <v>1500</v>
      </c>
      <c r="H23" s="4"/>
      <c r="J23" s="13" t="s">
        <v>32</v>
      </c>
      <c r="K23" s="14">
        <v>17575.09</v>
      </c>
      <c r="L23" s="12">
        <f t="shared" si="0"/>
        <v>160</v>
      </c>
      <c r="M23" s="11">
        <f t="shared" si="1"/>
        <v>109.8443125</v>
      </c>
      <c r="O23" s="1"/>
      <c r="P23" s="1"/>
      <c r="Q23" s="1"/>
      <c r="R23" s="1"/>
    </row>
    <row r="24" spans="3:18" ht="15" thickBot="1" x14ac:dyDescent="0.35">
      <c r="C24" s="22" t="s">
        <v>62</v>
      </c>
      <c r="D24" s="23">
        <v>1000</v>
      </c>
      <c r="H24" s="4"/>
      <c r="J24" s="13" t="s">
        <v>33</v>
      </c>
      <c r="K24" s="14">
        <v>16591.91</v>
      </c>
      <c r="L24" s="12">
        <f t="shared" si="0"/>
        <v>160</v>
      </c>
      <c r="M24" s="11">
        <f t="shared" si="1"/>
        <v>103.6994375</v>
      </c>
      <c r="O24" s="1"/>
      <c r="P24" s="1"/>
      <c r="Q24" s="1"/>
      <c r="R24" s="1"/>
    </row>
    <row r="25" spans="3:18" ht="15" thickBot="1" x14ac:dyDescent="0.35">
      <c r="C25" s="22" t="s">
        <v>61</v>
      </c>
      <c r="D25" s="23">
        <v>1200</v>
      </c>
      <c r="H25" s="4"/>
      <c r="J25" s="13" t="s">
        <v>34</v>
      </c>
      <c r="K25" s="14">
        <v>12272.12</v>
      </c>
      <c r="L25" s="12">
        <f t="shared" si="0"/>
        <v>160</v>
      </c>
      <c r="M25" s="11">
        <f t="shared" si="1"/>
        <v>76.700749999999999</v>
      </c>
      <c r="O25" s="1"/>
      <c r="P25" s="1"/>
      <c r="Q25" s="1"/>
      <c r="R25" s="1"/>
    </row>
    <row r="26" spans="3:18" ht="15" thickBot="1" x14ac:dyDescent="0.35">
      <c r="C26" s="22" t="s">
        <v>63</v>
      </c>
      <c r="D26" s="23">
        <v>800</v>
      </c>
      <c r="J26" s="13" t="s">
        <v>35</v>
      </c>
      <c r="K26" s="14">
        <v>4153.96</v>
      </c>
      <c r="L26" s="12">
        <f t="shared" si="0"/>
        <v>160</v>
      </c>
      <c r="M26" s="11">
        <f t="shared" si="1"/>
        <v>25.962250000000001</v>
      </c>
      <c r="O26" s="1"/>
      <c r="P26" s="1"/>
      <c r="Q26" s="1"/>
      <c r="R26" s="1"/>
    </row>
    <row r="27" spans="3:18" x14ac:dyDescent="0.3">
      <c r="C27" s="22" t="s">
        <v>64</v>
      </c>
      <c r="D27" s="23">
        <v>600</v>
      </c>
      <c r="O27" s="1"/>
      <c r="P27" s="1"/>
      <c r="Q27" s="1"/>
      <c r="R27" s="1"/>
    </row>
    <row r="28" spans="3:18" x14ac:dyDescent="0.3">
      <c r="C28" s="22" t="s">
        <v>74</v>
      </c>
      <c r="D28" s="23">
        <v>1670</v>
      </c>
    </row>
    <row r="29" spans="3:18" x14ac:dyDescent="0.3">
      <c r="C29" s="22" t="s">
        <v>77</v>
      </c>
      <c r="D29" s="23">
        <v>2090</v>
      </c>
      <c r="H29" t="s">
        <v>245</v>
      </c>
    </row>
    <row r="30" spans="3:18" x14ac:dyDescent="0.3">
      <c r="C30" s="22" t="s">
        <v>80</v>
      </c>
      <c r="D30" s="23">
        <v>2500</v>
      </c>
      <c r="H30" s="7">
        <v>1</v>
      </c>
    </row>
    <row r="31" spans="3:18" x14ac:dyDescent="0.3">
      <c r="C31" s="22" t="s">
        <v>75</v>
      </c>
      <c r="D31" s="23">
        <v>1340</v>
      </c>
      <c r="H31" s="7">
        <v>2</v>
      </c>
    </row>
    <row r="32" spans="3:18" x14ac:dyDescent="0.3">
      <c r="C32" s="22" t="s">
        <v>78</v>
      </c>
      <c r="D32" s="23">
        <v>1670</v>
      </c>
      <c r="H32" s="7">
        <v>3</v>
      </c>
    </row>
    <row r="33" spans="3:8" x14ac:dyDescent="0.3">
      <c r="C33" s="22" t="s">
        <v>81</v>
      </c>
      <c r="D33" s="23">
        <v>2000</v>
      </c>
      <c r="H33" s="7">
        <v>4</v>
      </c>
    </row>
    <row r="34" spans="3:8" x14ac:dyDescent="0.3">
      <c r="C34" s="22" t="s">
        <v>76</v>
      </c>
      <c r="D34" s="23">
        <v>1000</v>
      </c>
      <c r="H34" s="7">
        <v>5</v>
      </c>
    </row>
    <row r="35" spans="3:8" x14ac:dyDescent="0.3">
      <c r="C35" s="22" t="s">
        <v>79</v>
      </c>
      <c r="D35" s="23">
        <v>1250</v>
      </c>
      <c r="H35" s="7">
        <v>6</v>
      </c>
    </row>
    <row r="36" spans="3:8" x14ac:dyDescent="0.3">
      <c r="C36" s="22" t="s">
        <v>82</v>
      </c>
      <c r="D36" s="23">
        <v>1500</v>
      </c>
      <c r="H36" s="7">
        <v>7</v>
      </c>
    </row>
    <row r="37" spans="3:8" x14ac:dyDescent="0.3">
      <c r="C37" s="22" t="s">
        <v>105</v>
      </c>
      <c r="D37" s="23">
        <v>1500</v>
      </c>
      <c r="H37" s="7">
        <v>8</v>
      </c>
    </row>
    <row r="38" spans="3:8" x14ac:dyDescent="0.3">
      <c r="C38" s="22" t="s">
        <v>106</v>
      </c>
      <c r="D38" s="23">
        <v>2000</v>
      </c>
      <c r="H38" s="84" t="s">
        <v>246</v>
      </c>
    </row>
    <row r="39" spans="3:8" x14ac:dyDescent="0.3">
      <c r="C39" s="22" t="s">
        <v>107</v>
      </c>
      <c r="D39" s="23">
        <v>2500</v>
      </c>
    </row>
    <row r="40" spans="3:8" x14ac:dyDescent="0.3">
      <c r="C40" s="22" t="s">
        <v>108</v>
      </c>
      <c r="D40" s="23">
        <v>3000</v>
      </c>
    </row>
    <row r="41" spans="3:8" x14ac:dyDescent="0.3">
      <c r="C41" s="22" t="s">
        <v>109</v>
      </c>
      <c r="D41" s="23">
        <v>3500</v>
      </c>
    </row>
    <row r="42" spans="3:8" x14ac:dyDescent="0.3">
      <c r="C42" s="22" t="s">
        <v>110</v>
      </c>
      <c r="D42" s="23">
        <v>4000</v>
      </c>
    </row>
    <row r="43" spans="3:8" x14ac:dyDescent="0.3">
      <c r="C43" s="22" t="s">
        <v>111</v>
      </c>
      <c r="D43" s="23">
        <v>4500</v>
      </c>
    </row>
    <row r="44" spans="3:8" x14ac:dyDescent="0.3">
      <c r="C44" s="22" t="s">
        <v>92</v>
      </c>
      <c r="D44" s="23">
        <v>2100</v>
      </c>
    </row>
    <row r="45" spans="3:8" x14ac:dyDescent="0.3">
      <c r="C45" s="22" t="s">
        <v>95</v>
      </c>
      <c r="D45" s="23">
        <v>2650</v>
      </c>
    </row>
    <row r="46" spans="3:8" x14ac:dyDescent="0.3">
      <c r="C46" s="22" t="s">
        <v>98</v>
      </c>
      <c r="D46" s="23">
        <v>3150</v>
      </c>
    </row>
    <row r="47" spans="3:8" x14ac:dyDescent="0.3">
      <c r="C47" s="22" t="s">
        <v>101</v>
      </c>
      <c r="D47" s="23">
        <v>4200</v>
      </c>
    </row>
    <row r="48" spans="3:8" x14ac:dyDescent="0.3">
      <c r="C48" s="22" t="s">
        <v>93</v>
      </c>
      <c r="D48" s="23">
        <v>1000</v>
      </c>
    </row>
    <row r="49" spans="3:4" x14ac:dyDescent="0.3">
      <c r="C49" s="22" t="s">
        <v>96</v>
      </c>
      <c r="D49" s="23">
        <v>1250</v>
      </c>
    </row>
    <row r="50" spans="3:4" x14ac:dyDescent="0.3">
      <c r="C50" s="22" t="s">
        <v>99</v>
      </c>
      <c r="D50" s="23">
        <v>1500</v>
      </c>
    </row>
    <row r="51" spans="3:4" x14ac:dyDescent="0.3">
      <c r="C51" s="22" t="s">
        <v>102</v>
      </c>
      <c r="D51" s="23">
        <v>2000</v>
      </c>
    </row>
    <row r="52" spans="3:4" x14ac:dyDescent="0.3">
      <c r="C52" s="22" t="s">
        <v>94</v>
      </c>
      <c r="D52" s="23">
        <v>750</v>
      </c>
    </row>
    <row r="53" spans="3:4" x14ac:dyDescent="0.3">
      <c r="C53" s="22" t="s">
        <v>97</v>
      </c>
      <c r="D53" s="23">
        <v>940</v>
      </c>
    </row>
    <row r="54" spans="3:4" x14ac:dyDescent="0.3">
      <c r="C54" s="22" t="s">
        <v>100</v>
      </c>
      <c r="D54" s="23">
        <v>1125</v>
      </c>
    </row>
    <row r="55" spans="3:4" x14ac:dyDescent="0.3">
      <c r="C55" s="22" t="s">
        <v>103</v>
      </c>
      <c r="D55" s="23">
        <v>1500</v>
      </c>
    </row>
  </sheetData>
  <sortState xmlns:xlrd2="http://schemas.microsoft.com/office/spreadsheetml/2017/richdata2" ref="C5:D55">
    <sortCondition ref="C5:C55"/>
  </sortState>
  <mergeCells count="1">
    <mergeCell ref="C3:D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INSTRUÇÕES</vt:lpstr>
      <vt:lpstr>Plan. 1</vt:lpstr>
      <vt:lpstr>Plan. 2</vt:lpstr>
      <vt:lpstr>Plan. 3</vt:lpstr>
      <vt:lpstr>Plan. 4</vt:lpstr>
      <vt:lpstr>Plan. 5</vt:lpstr>
      <vt:lpstr>Plan. 6</vt:lpstr>
      <vt:lpstr>RESUMO</vt:lpstr>
      <vt:lpstr>Tabelas</vt:lpstr>
      <vt:lpstr>TIPO BOLSAS</vt:lpstr>
      <vt:lpstr>Tab_Equip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Ribeiro Rodrigues</dc:creator>
  <cp:lastModifiedBy>Joelmir José Lopes</cp:lastModifiedBy>
  <dcterms:created xsi:type="dcterms:W3CDTF">2021-05-18T19:42:23Z</dcterms:created>
  <dcterms:modified xsi:type="dcterms:W3CDTF">2025-03-28T19:27:34Z</dcterms:modified>
</cp:coreProperties>
</file>